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acles 2023\"/>
    </mc:Choice>
  </mc:AlternateContent>
  <xr:revisionPtr revIDLastSave="0" documentId="13_ncr:1_{A23D85ED-0DB7-45A6-8E58-FF7BDECA57DC}" xr6:coauthVersionLast="47" xr6:coauthVersionMax="47" xr10:uidLastSave="{00000000-0000-0000-0000-000000000000}"/>
  <bookViews>
    <workbookView xWindow="28680" yWindow="3930" windowWidth="29040" windowHeight="15840" xr2:uid="{00000000-000D-0000-FFFF-FFFF00000000}"/>
  </bookViews>
  <sheets>
    <sheet name="Security Pay Sc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1" l="1"/>
  <c r="R15" i="1"/>
  <c r="R14" i="1"/>
  <c r="R13" i="1"/>
  <c r="R12" i="1"/>
  <c r="R11" i="1"/>
  <c r="R10" i="1"/>
  <c r="R30" i="1"/>
  <c r="R29" i="1"/>
  <c r="R28" i="1"/>
  <c r="R27" i="1"/>
  <c r="R26" i="1"/>
  <c r="R25" i="1"/>
  <c r="R24" i="1"/>
  <c r="R46" i="1"/>
  <c r="R45" i="1"/>
  <c r="R44" i="1"/>
  <c r="R43" i="1"/>
  <c r="R42" i="1"/>
  <c r="R41" i="1"/>
  <c r="R40" i="1"/>
  <c r="R39" i="1"/>
  <c r="R38" i="1"/>
  <c r="R62" i="1"/>
  <c r="R61" i="1"/>
  <c r="R60" i="1"/>
  <c r="R59" i="1"/>
  <c r="R58" i="1"/>
  <c r="R57" i="1"/>
  <c r="R56" i="1"/>
  <c r="R55" i="1"/>
  <c r="R54" i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P38" i="1" l="1"/>
  <c r="Q38" i="1" s="1"/>
  <c r="S38" i="1" s="1"/>
  <c r="P12" i="1"/>
  <c r="Q12" i="1" s="1"/>
  <c r="S12" i="1" s="1"/>
  <c r="P27" i="1"/>
  <c r="Q27" i="1" s="1"/>
  <c r="S27" i="1" s="1"/>
  <c r="P40" i="1"/>
  <c r="Q40" i="1" s="1"/>
  <c r="S40" i="1" s="1"/>
  <c r="P55" i="1"/>
  <c r="Q55" i="1" s="1"/>
  <c r="S55" i="1" s="1"/>
  <c r="P24" i="1"/>
  <c r="Q24" i="1" s="1"/>
  <c r="S24" i="1" s="1"/>
  <c r="P16" i="1"/>
  <c r="Q16" i="1" s="1"/>
  <c r="S16" i="1" s="1"/>
  <c r="P44" i="1"/>
  <c r="Q44" i="1" s="1"/>
  <c r="S44" i="1" s="1"/>
  <c r="P13" i="1"/>
  <c r="Q13" i="1" s="1"/>
  <c r="P41" i="1"/>
  <c r="Q41" i="1" s="1"/>
  <c r="S41" i="1" s="1"/>
  <c r="P56" i="1"/>
  <c r="Q56" i="1" s="1"/>
  <c r="S56" i="1" s="1"/>
  <c r="P11" i="1"/>
  <c r="Q11" i="1" s="1"/>
  <c r="S11" i="1" s="1"/>
  <c r="P14" i="1"/>
  <c r="Q14" i="1" s="1"/>
  <c r="S14" i="1" s="1"/>
  <c r="P28" i="1"/>
  <c r="Q28" i="1" s="1"/>
  <c r="S28" i="1" s="1"/>
  <c r="P42" i="1"/>
  <c r="Q42" i="1" s="1"/>
  <c r="S42" i="1" s="1"/>
  <c r="P46" i="1"/>
  <c r="Q46" i="1" s="1"/>
  <c r="S46" i="1" s="1"/>
  <c r="P61" i="1"/>
  <c r="Q61" i="1" s="1"/>
  <c r="S61" i="1" s="1"/>
  <c r="P10" i="1"/>
  <c r="Q10" i="1" s="1"/>
  <c r="S10" i="1" s="1"/>
  <c r="P45" i="1"/>
  <c r="Q45" i="1" s="1"/>
  <c r="S45" i="1" s="1"/>
  <c r="P60" i="1"/>
  <c r="Q60" i="1" s="1"/>
  <c r="S60" i="1" s="1"/>
  <c r="P25" i="1"/>
  <c r="Q25" i="1" s="1"/>
  <c r="S25" i="1" s="1"/>
  <c r="P57" i="1"/>
  <c r="Q57" i="1" s="1"/>
  <c r="S57" i="1" s="1"/>
  <c r="P30" i="1"/>
  <c r="Q30" i="1" s="1"/>
  <c r="S30" i="1" s="1"/>
  <c r="P59" i="1"/>
  <c r="Q59" i="1" s="1"/>
  <c r="S59" i="1" s="1"/>
  <c r="P15" i="1"/>
  <c r="Q15" i="1" s="1"/>
  <c r="S15" i="1" s="1"/>
  <c r="P26" i="1"/>
  <c r="Q26" i="1" s="1"/>
  <c r="S26" i="1" s="1"/>
  <c r="P29" i="1"/>
  <c r="Q29" i="1" s="1"/>
  <c r="S29" i="1" s="1"/>
  <c r="P39" i="1"/>
  <c r="Q39" i="1" s="1"/>
  <c r="S39" i="1" s="1"/>
  <c r="P43" i="1"/>
  <c r="Q43" i="1" s="1"/>
  <c r="S43" i="1" s="1"/>
  <c r="P54" i="1"/>
  <c r="Q54" i="1" s="1"/>
  <c r="S54" i="1" s="1"/>
  <c r="P58" i="1"/>
  <c r="Q58" i="1" s="1"/>
  <c r="S58" i="1" s="1"/>
  <c r="P62" i="1"/>
  <c r="Q62" i="1" s="1"/>
  <c r="S62" i="1" s="1"/>
  <c r="G10" i="1"/>
  <c r="S13" i="1" l="1"/>
  <c r="C25" i="1"/>
  <c r="D25" i="1" s="1"/>
  <c r="G25" i="1"/>
  <c r="E25" i="1" l="1"/>
  <c r="F25" i="1" l="1"/>
  <c r="H25" i="1" s="1"/>
  <c r="G45" i="1"/>
  <c r="G46" i="1"/>
  <c r="G44" i="1"/>
  <c r="G43" i="1"/>
  <c r="G42" i="1"/>
  <c r="G41" i="1"/>
  <c r="G40" i="1"/>
  <c r="G39" i="1"/>
  <c r="G38" i="1"/>
  <c r="G16" i="1"/>
  <c r="G15" i="1"/>
  <c r="G14" i="1"/>
  <c r="G13" i="1"/>
  <c r="G12" i="1"/>
  <c r="G11" i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G24" i="1"/>
  <c r="E13" i="1" l="1"/>
  <c r="F13" i="1" s="1"/>
  <c r="E11" i="1"/>
  <c r="F11" i="1" s="1"/>
  <c r="E15" i="1"/>
  <c r="F15" i="1" s="1"/>
  <c r="E10" i="1"/>
  <c r="F10" i="1" s="1"/>
  <c r="E16" i="1"/>
  <c r="F16" i="1" s="1"/>
  <c r="E12" i="1"/>
  <c r="F12" i="1" s="1"/>
  <c r="E14" i="1"/>
  <c r="F14" i="1" s="1"/>
  <c r="H14" i="1" l="1"/>
  <c r="H11" i="1"/>
  <c r="H12" i="1"/>
  <c r="H16" i="1"/>
  <c r="H15" i="1"/>
  <c r="H13" i="1"/>
  <c r="G62" i="1"/>
  <c r="C62" i="1"/>
  <c r="D62" i="1" s="1"/>
  <c r="G61" i="1"/>
  <c r="C61" i="1"/>
  <c r="D61" i="1" s="1"/>
  <c r="G60" i="1"/>
  <c r="C60" i="1"/>
  <c r="D60" i="1" s="1"/>
  <c r="G59" i="1"/>
  <c r="C59" i="1"/>
  <c r="D59" i="1" s="1"/>
  <c r="G58" i="1"/>
  <c r="C58" i="1"/>
  <c r="D58" i="1" s="1"/>
  <c r="G57" i="1"/>
  <c r="C57" i="1"/>
  <c r="D57" i="1" s="1"/>
  <c r="G56" i="1"/>
  <c r="C56" i="1"/>
  <c r="D56" i="1" s="1"/>
  <c r="G55" i="1"/>
  <c r="C55" i="1"/>
  <c r="D55" i="1" s="1"/>
  <c r="G54" i="1"/>
  <c r="C54" i="1"/>
  <c r="D54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G30" i="1"/>
  <c r="C30" i="1"/>
  <c r="D30" i="1" s="1"/>
  <c r="G29" i="1"/>
  <c r="C29" i="1"/>
  <c r="D29" i="1" s="1"/>
  <c r="G28" i="1"/>
  <c r="C28" i="1"/>
  <c r="D28" i="1" s="1"/>
  <c r="G27" i="1"/>
  <c r="C27" i="1"/>
  <c r="D27" i="1" s="1"/>
  <c r="G26" i="1"/>
  <c r="C26" i="1"/>
  <c r="D26" i="1" s="1"/>
  <c r="C24" i="1"/>
  <c r="D24" i="1" s="1"/>
  <c r="H10" i="1" l="1"/>
  <c r="E41" i="1"/>
  <c r="F41" i="1" s="1"/>
  <c r="E38" i="1"/>
  <c r="F38" i="1" s="1"/>
  <c r="E59" i="1"/>
  <c r="F59" i="1" s="1"/>
  <c r="E54" i="1"/>
  <c r="F54" i="1" s="1"/>
  <c r="E56" i="1"/>
  <c r="F56" i="1" s="1"/>
  <c r="E58" i="1"/>
  <c r="F58" i="1" s="1"/>
  <c r="E60" i="1"/>
  <c r="F60" i="1" s="1"/>
  <c r="E55" i="1"/>
  <c r="F55" i="1" s="1"/>
  <c r="E62" i="1"/>
  <c r="F62" i="1" s="1"/>
  <c r="E57" i="1"/>
  <c r="F57" i="1" s="1"/>
  <c r="E61" i="1"/>
  <c r="F61" i="1" s="1"/>
  <c r="E40" i="1"/>
  <c r="F40" i="1" s="1"/>
  <c r="E45" i="1"/>
  <c r="F45" i="1" s="1"/>
  <c r="E39" i="1"/>
  <c r="F39" i="1" s="1"/>
  <c r="E44" i="1"/>
  <c r="F44" i="1" s="1"/>
  <c r="E43" i="1"/>
  <c r="F43" i="1" s="1"/>
  <c r="E42" i="1"/>
  <c r="F42" i="1" s="1"/>
  <c r="E46" i="1"/>
  <c r="F46" i="1" s="1"/>
  <c r="E29" i="1"/>
  <c r="F29" i="1" s="1"/>
  <c r="E24" i="1"/>
  <c r="F24" i="1" s="1"/>
  <c r="E28" i="1"/>
  <c r="E30" i="1"/>
  <c r="E26" i="1"/>
  <c r="F26" i="1" s="1"/>
  <c r="E27" i="1"/>
  <c r="F27" i="1" s="1"/>
  <c r="H29" i="1" l="1"/>
  <c r="F30" i="1"/>
  <c r="H30" i="1" s="1"/>
  <c r="H26" i="1"/>
  <c r="F28" i="1"/>
  <c r="H28" i="1" s="1"/>
  <c r="H27" i="1"/>
  <c r="H46" i="1"/>
  <c r="H38" i="1"/>
  <c r="H42" i="1"/>
  <c r="H45" i="1"/>
  <c r="H41" i="1"/>
  <c r="H24" i="1"/>
  <c r="H43" i="1"/>
  <c r="H40" i="1"/>
  <c r="H58" i="1"/>
  <c r="H62" i="1"/>
  <c r="H55" i="1"/>
  <c r="H57" i="1"/>
  <c r="H56" i="1"/>
  <c r="H61" i="1"/>
  <c r="H60" i="1"/>
  <c r="H59" i="1"/>
  <c r="H54" i="1"/>
  <c r="H44" i="1" l="1"/>
  <c r="H39" i="1"/>
</calcChain>
</file>

<file path=xl/sharedStrings.xml><?xml version="1.0" encoding="utf-8"?>
<sst xmlns="http://schemas.openxmlformats.org/spreadsheetml/2006/main" count="154" uniqueCount="37">
  <si>
    <t>15% shift</t>
  </si>
  <si>
    <t>Additional Hours</t>
  </si>
  <si>
    <t>Salary Rate</t>
  </si>
  <si>
    <t>Shift Allowance</t>
  </si>
  <si>
    <t>Total Salary</t>
  </si>
  <si>
    <t>Scale Point</t>
  </si>
  <si>
    <t>Sub Total</t>
  </si>
  <si>
    <t>Basic Salary</t>
  </si>
  <si>
    <t>36.5 Hrs</t>
  </si>
  <si>
    <t>3.5 hrs</t>
  </si>
  <si>
    <t>40 Hrs</t>
  </si>
  <si>
    <t>Core Grade</t>
  </si>
  <si>
    <t>Description</t>
  </si>
  <si>
    <t>07Enh-SecTeamLeader15%</t>
  </si>
  <si>
    <t>06Enh-SecPatrol15%</t>
  </si>
  <si>
    <t>Salary</t>
  </si>
  <si>
    <t>Overtime Allowances</t>
  </si>
  <si>
    <t>Core adjustment</t>
  </si>
  <si>
    <t>06Enh-SecControlOps15%</t>
  </si>
  <si>
    <t>Security Control Room (GRADE 6)</t>
  </si>
  <si>
    <t>08Enh-SecOfficer15%</t>
  </si>
  <si>
    <t>Campus Safety Officer(GRADE 6)</t>
  </si>
  <si>
    <t>Team Leader (GRADE 7)</t>
  </si>
  <si>
    <t>Operations Manager (GRADE 8)</t>
  </si>
  <si>
    <t>Overtime Rate paid @ Time and a Half</t>
  </si>
  <si>
    <t xml:space="preserve">Overtime Rate paid @ Time and a Half </t>
  </si>
  <si>
    <t>G07E</t>
  </si>
  <si>
    <t>G08E</t>
  </si>
  <si>
    <t>GO6EN</t>
  </si>
  <si>
    <t>G06E</t>
  </si>
  <si>
    <t>Pre-May20</t>
  </si>
  <si>
    <t>Post-May20</t>
  </si>
  <si>
    <t>GO6ENM</t>
  </si>
  <si>
    <t>G06EM</t>
  </si>
  <si>
    <t>G07EM</t>
  </si>
  <si>
    <t>G08EM</t>
  </si>
  <si>
    <t>Security Pay Rates - Effective 1st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</si>
</sst>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1" applyAlignment="1">
      <alignment horizontal="center"/>
    </xf>
    <xf numFmtId="1" fontId="1" fillId="2" borderId="1" xfId="1" applyNumberFormat="1"/>
    <xf numFmtId="0" fontId="1" fillId="4" borderId="1" xfId="1" applyFill="1" applyAlignment="1">
      <alignment horizontal="center"/>
    </xf>
    <xf numFmtId="1" fontId="1" fillId="4" borderId="1" xfId="1" applyNumberFormat="1" applyFill="1"/>
    <xf numFmtId="0" fontId="1" fillId="3" borderId="1" xfId="1" applyFill="1" applyAlignment="1">
      <alignment horizontal="center" wrapText="1"/>
    </xf>
    <xf numFmtId="1" fontId="1" fillId="3" borderId="1" xfId="1" applyNumberFormat="1" applyFill="1" applyAlignment="1">
      <alignment horizontal="center" wrapText="1"/>
    </xf>
    <xf numFmtId="0" fontId="1" fillId="3" borderId="1" xfId="1" applyFill="1" applyAlignment="1">
      <alignment horizontal="center"/>
    </xf>
    <xf numFmtId="1" fontId="1" fillId="3" borderId="1" xfId="1" applyNumberFormat="1" applyFill="1" applyAlignment="1">
      <alignment horizontal="center"/>
    </xf>
    <xf numFmtId="164" fontId="1" fillId="3" borderId="1" xfId="1" applyNumberFormat="1" applyFill="1" applyAlignment="1">
      <alignment horizontal="center"/>
    </xf>
    <xf numFmtId="0" fontId="5" fillId="0" borderId="0" xfId="0" applyFont="1"/>
    <xf numFmtId="1" fontId="6" fillId="3" borderId="1" xfId="1" applyNumberFormat="1" applyFont="1" applyFill="1" applyAlignment="1">
      <alignment horizontal="center" wrapText="1"/>
    </xf>
    <xf numFmtId="1" fontId="6" fillId="2" borderId="1" xfId="1" applyNumberFormat="1" applyFont="1"/>
    <xf numFmtId="1" fontId="6" fillId="4" borderId="1" xfId="1" applyNumberFormat="1" applyFont="1" applyFill="1"/>
    <xf numFmtId="1" fontId="5" fillId="0" borderId="0" xfId="0" applyNumberFormat="1" applyFont="1"/>
    <xf numFmtId="1" fontId="6" fillId="3" borderId="1" xfId="1" applyNumberFormat="1" applyFont="1" applyFill="1" applyAlignment="1">
      <alignment horizontal="center"/>
    </xf>
    <xf numFmtId="1" fontId="1" fillId="3" borderId="6" xfId="1" applyNumberFormat="1" applyFill="1" applyBorder="1" applyAlignment="1">
      <alignment horizontal="center"/>
    </xf>
    <xf numFmtId="1" fontId="1" fillId="3" borderId="5" xfId="1" applyNumberFormat="1" applyFill="1" applyBorder="1" applyAlignment="1">
      <alignment horizontal="center" wrapText="1"/>
    </xf>
    <xf numFmtId="1" fontId="1" fillId="2" borderId="6" xfId="1" applyNumberFormat="1" applyBorder="1"/>
    <xf numFmtId="1" fontId="1" fillId="3" borderId="5" xfId="1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3" borderId="2" xfId="1" applyFill="1" applyBorder="1" applyAlignment="1">
      <alignment horizontal="center" wrapText="1"/>
    </xf>
    <xf numFmtId="0" fontId="1" fillId="3" borderId="3" xfId="1" applyFill="1" applyBorder="1" applyAlignment="1">
      <alignment horizontal="center" wrapText="1"/>
    </xf>
    <xf numFmtId="0" fontId="1" fillId="3" borderId="4" xfId="1" applyFill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2"/>
  <sheetViews>
    <sheetView tabSelected="1" zoomScaleNormal="100" workbookViewId="0">
      <selection activeCell="A2" sqref="A2"/>
    </sheetView>
  </sheetViews>
  <sheetFormatPr defaultRowHeight="15" x14ac:dyDescent="0.25"/>
  <cols>
    <col min="1" max="1" width="12.85546875" style="2" customWidth="1"/>
    <col min="3" max="3" width="10.7109375" customWidth="1"/>
    <col min="5" max="5" width="10.5703125" customWidth="1"/>
    <col min="6" max="6" width="9.140625" style="17"/>
    <col min="7" max="7" width="11.140625" customWidth="1"/>
    <col min="9" max="9" width="8.85546875" customWidth="1"/>
    <col min="10" max="10" width="5.5703125" hidden="1" customWidth="1"/>
    <col min="12" max="12" width="13.42578125" customWidth="1"/>
    <col min="18" max="18" width="11.85546875" customWidth="1"/>
  </cols>
  <sheetData>
    <row r="1" spans="1:19" ht="21" x14ac:dyDescent="0.35">
      <c r="A1" s="7" t="s">
        <v>36</v>
      </c>
      <c r="J1" t="s">
        <v>17</v>
      </c>
    </row>
    <row r="3" spans="1:19" x14ac:dyDescent="0.25">
      <c r="A3" s="27" t="s">
        <v>30</v>
      </c>
      <c r="L3" s="28" t="s">
        <v>31</v>
      </c>
    </row>
    <row r="4" spans="1:19" x14ac:dyDescent="0.25">
      <c r="A4" s="12" t="s">
        <v>11</v>
      </c>
      <c r="B4" t="s">
        <v>18</v>
      </c>
      <c r="F4" s="17" t="s">
        <v>28</v>
      </c>
      <c r="L4" s="12" t="s">
        <v>11</v>
      </c>
      <c r="M4" t="s">
        <v>18</v>
      </c>
      <c r="Q4" s="17" t="s">
        <v>32</v>
      </c>
    </row>
    <row r="5" spans="1:19" x14ac:dyDescent="0.25">
      <c r="A5" s="12" t="s">
        <v>12</v>
      </c>
      <c r="B5" s="6" t="s">
        <v>19</v>
      </c>
      <c r="C5" s="1"/>
      <c r="D5" s="1"/>
      <c r="E5" s="1"/>
      <c r="F5" s="21"/>
      <c r="G5" s="1"/>
      <c r="H5" s="1"/>
      <c r="L5" s="12" t="s">
        <v>12</v>
      </c>
      <c r="M5" s="6" t="s">
        <v>19</v>
      </c>
      <c r="N5" s="1"/>
      <c r="O5" s="1"/>
      <c r="P5" s="1"/>
      <c r="Q5" s="21"/>
      <c r="R5" s="1"/>
      <c r="S5" s="1"/>
    </row>
    <row r="6" spans="1:19" x14ac:dyDescent="0.25">
      <c r="B6" s="1"/>
      <c r="C6" s="1"/>
      <c r="D6" s="1"/>
      <c r="E6" s="1"/>
      <c r="F6" s="21"/>
      <c r="G6" s="1"/>
      <c r="H6" s="1"/>
      <c r="L6" s="2"/>
      <c r="M6" s="1"/>
      <c r="N6" s="1"/>
      <c r="O6" s="1"/>
      <c r="P6" s="1"/>
      <c r="Q6" s="21"/>
      <c r="R6" s="1"/>
      <c r="S6" s="1"/>
    </row>
    <row r="7" spans="1:19" ht="29.45" customHeight="1" x14ac:dyDescent="0.25">
      <c r="A7" s="29" t="s">
        <v>15</v>
      </c>
      <c r="B7" s="30"/>
      <c r="C7" s="30"/>
      <c r="D7" s="30"/>
      <c r="E7" s="30"/>
      <c r="F7" s="31"/>
      <c r="G7" s="24" t="s">
        <v>16</v>
      </c>
      <c r="H7" s="1"/>
      <c r="L7" s="29" t="s">
        <v>15</v>
      </c>
      <c r="M7" s="30"/>
      <c r="N7" s="30"/>
      <c r="O7" s="30"/>
      <c r="P7" s="30"/>
      <c r="Q7" s="31"/>
      <c r="R7" s="24" t="s">
        <v>16</v>
      </c>
      <c r="S7" s="1"/>
    </row>
    <row r="8" spans="1:19" s="4" customFormat="1" ht="55.9" customHeight="1" x14ac:dyDescent="0.25">
      <c r="A8" s="12" t="s">
        <v>5</v>
      </c>
      <c r="B8" s="13" t="s">
        <v>2</v>
      </c>
      <c r="C8" s="13" t="s">
        <v>1</v>
      </c>
      <c r="D8" s="13" t="s">
        <v>7</v>
      </c>
      <c r="E8" s="13" t="s">
        <v>3</v>
      </c>
      <c r="F8" s="18" t="s">
        <v>6</v>
      </c>
      <c r="G8" s="24" t="s">
        <v>24</v>
      </c>
      <c r="H8" s="13" t="s">
        <v>4</v>
      </c>
      <c r="L8" s="12" t="s">
        <v>5</v>
      </c>
      <c r="M8" s="13" t="s">
        <v>2</v>
      </c>
      <c r="N8" s="13" t="s">
        <v>1</v>
      </c>
      <c r="O8" s="13" t="s">
        <v>7</v>
      </c>
      <c r="P8" s="13" t="s">
        <v>3</v>
      </c>
      <c r="Q8" s="18" t="s">
        <v>6</v>
      </c>
      <c r="R8" s="24" t="s">
        <v>24</v>
      </c>
      <c r="S8" s="13" t="s">
        <v>4</v>
      </c>
    </row>
    <row r="9" spans="1:19" x14ac:dyDescent="0.25">
      <c r="A9" s="14"/>
      <c r="B9" s="15" t="s">
        <v>8</v>
      </c>
      <c r="C9" s="16">
        <v>3.5</v>
      </c>
      <c r="D9" s="15" t="s">
        <v>10</v>
      </c>
      <c r="E9" s="15" t="s">
        <v>0</v>
      </c>
      <c r="F9" s="22"/>
      <c r="G9" s="26"/>
      <c r="H9" s="15"/>
      <c r="L9" s="14"/>
      <c r="M9" s="15" t="s">
        <v>8</v>
      </c>
      <c r="N9" s="16">
        <v>3.5</v>
      </c>
      <c r="O9" s="15" t="s">
        <v>10</v>
      </c>
      <c r="P9" s="15" t="s">
        <v>0</v>
      </c>
      <c r="Q9" s="22"/>
      <c r="R9" s="26"/>
      <c r="S9" s="15"/>
    </row>
    <row r="10" spans="1:19" x14ac:dyDescent="0.25">
      <c r="A10" s="8">
        <v>17</v>
      </c>
      <c r="B10" s="9">
        <v>25285</v>
      </c>
      <c r="C10" s="9">
        <f t="shared" ref="C10" si="0">(B10/36.5)*3.5</f>
        <v>2424.5890410958905</v>
      </c>
      <c r="D10" s="9">
        <f>SUM(B10:C10)</f>
        <v>27709.589041095889</v>
      </c>
      <c r="E10" s="9">
        <f t="shared" ref="E10:E16" si="1">D10*15%</f>
        <v>4156.4383561643835</v>
      </c>
      <c r="F10" s="19">
        <f>SUM(D10:E10)</f>
        <v>31866.027397260274</v>
      </c>
      <c r="G10" s="25">
        <f>(B10/36.5)*1.75</f>
        <v>1212.2945205479452</v>
      </c>
      <c r="H10" s="9">
        <f t="shared" ref="H10:H16" si="2">SUM(F10:G10)</f>
        <v>33078.321917808222</v>
      </c>
      <c r="J10">
        <v>-1</v>
      </c>
      <c r="L10" s="8">
        <v>17</v>
      </c>
      <c r="M10" s="9">
        <v>25285</v>
      </c>
      <c r="N10" s="9">
        <f t="shared" ref="N10:N16" si="3">(M10/36.5)*3.5</f>
        <v>2424.5890410958905</v>
      </c>
      <c r="O10" s="9">
        <f>SUM(M10:N10)</f>
        <v>27709.589041095889</v>
      </c>
      <c r="P10" s="9">
        <f t="shared" ref="P10:P16" si="4">O10*15%</f>
        <v>4156.4383561643835</v>
      </c>
      <c r="Q10" s="19">
        <f>SUM(O10:P10)</f>
        <v>31866.027397260274</v>
      </c>
      <c r="R10" s="25">
        <f>(M10/36.5)*1.75</f>
        <v>1212.2945205479452</v>
      </c>
      <c r="S10" s="9">
        <f t="shared" ref="S10:S16" si="5">SUM(Q10:R10)</f>
        <v>33078.321917808222</v>
      </c>
    </row>
    <row r="11" spans="1:19" x14ac:dyDescent="0.25">
      <c r="A11" s="8">
        <v>18</v>
      </c>
      <c r="B11" s="9">
        <v>25948</v>
      </c>
      <c r="C11" s="9">
        <f t="shared" ref="C11:C16" si="6">(B11/36.5)*3.5</f>
        <v>2488.1643835616442</v>
      </c>
      <c r="D11" s="9">
        <f t="shared" ref="D11:D16" si="7">SUM(B11:C11)</f>
        <v>28436.164383561645</v>
      </c>
      <c r="E11" s="9">
        <f t="shared" si="1"/>
        <v>4265.4246575342468</v>
      </c>
      <c r="F11" s="19">
        <f t="shared" ref="F11:F16" si="8">SUM(D11:E11)+J11</f>
        <v>32701.589041095893</v>
      </c>
      <c r="G11" s="9">
        <f t="shared" ref="G11:G16" si="9">(B11/36.5)*1.75</f>
        <v>1244.0821917808221</v>
      </c>
      <c r="H11" s="9">
        <f t="shared" si="2"/>
        <v>33945.671232876717</v>
      </c>
      <c r="J11">
        <v>0</v>
      </c>
      <c r="L11" s="8">
        <v>18</v>
      </c>
      <c r="M11" s="9">
        <v>25948</v>
      </c>
      <c r="N11" s="9">
        <f t="shared" si="3"/>
        <v>2488.1643835616442</v>
      </c>
      <c r="O11" s="9">
        <f t="shared" ref="O11:O16" si="10">SUM(M11:N11)</f>
        <v>28436.164383561645</v>
      </c>
      <c r="P11" s="9">
        <f t="shared" si="4"/>
        <v>4265.4246575342468</v>
      </c>
      <c r="Q11" s="19">
        <f t="shared" ref="Q11:Q16" si="11">SUM(O11:P11)+U11</f>
        <v>32701.589041095893</v>
      </c>
      <c r="R11" s="9">
        <f t="shared" ref="R11:R16" si="12">(M11/36.5)*1.75</f>
        <v>1244.0821917808221</v>
      </c>
      <c r="S11" s="9">
        <f t="shared" si="5"/>
        <v>33945.671232876717</v>
      </c>
    </row>
    <row r="12" spans="1:19" x14ac:dyDescent="0.25">
      <c r="A12" s="8">
        <v>19</v>
      </c>
      <c r="B12" s="9">
        <v>26642</v>
      </c>
      <c r="C12" s="9">
        <f t="shared" si="6"/>
        <v>2554.7123287671229</v>
      </c>
      <c r="D12" s="9">
        <f t="shared" si="7"/>
        <v>29196.712328767124</v>
      </c>
      <c r="E12" s="9">
        <f t="shared" si="1"/>
        <v>4379.5068493150684</v>
      </c>
      <c r="F12" s="19">
        <f>SUM(D12:E12)+$J$12</f>
        <v>33577.219178082189</v>
      </c>
      <c r="G12" s="9">
        <f t="shared" si="9"/>
        <v>1277.3561643835615</v>
      </c>
      <c r="H12" s="9">
        <f t="shared" si="2"/>
        <v>34854.575342465752</v>
      </c>
      <c r="J12">
        <v>1</v>
      </c>
      <c r="L12" s="8">
        <v>19</v>
      </c>
      <c r="M12" s="9">
        <v>26642</v>
      </c>
      <c r="N12" s="9">
        <f t="shared" si="3"/>
        <v>2554.7123287671229</v>
      </c>
      <c r="O12" s="9">
        <f t="shared" si="10"/>
        <v>29196.712328767124</v>
      </c>
      <c r="P12" s="9">
        <f t="shared" si="4"/>
        <v>4379.5068493150684</v>
      </c>
      <c r="Q12" s="19">
        <f>SUM(O12:P12)+$J$12</f>
        <v>33577.219178082189</v>
      </c>
      <c r="R12" s="9">
        <f t="shared" si="12"/>
        <v>1277.3561643835615</v>
      </c>
      <c r="S12" s="9">
        <f t="shared" si="5"/>
        <v>34854.575342465752</v>
      </c>
    </row>
    <row r="13" spans="1:19" x14ac:dyDescent="0.25">
      <c r="A13" s="8">
        <v>20</v>
      </c>
      <c r="B13" s="9">
        <v>27396</v>
      </c>
      <c r="C13" s="9">
        <f t="shared" si="6"/>
        <v>2627.0136986301372</v>
      </c>
      <c r="D13" s="9">
        <f t="shared" si="7"/>
        <v>30023.013698630137</v>
      </c>
      <c r="E13" s="9">
        <f t="shared" si="1"/>
        <v>4503.4520547945203</v>
      </c>
      <c r="F13" s="19">
        <f>SUM(D13:E13)+$J$13</f>
        <v>34525.465753424658</v>
      </c>
      <c r="G13" s="9">
        <f t="shared" si="9"/>
        <v>1313.5068493150686</v>
      </c>
      <c r="H13" s="9">
        <f t="shared" si="2"/>
        <v>35838.972602739726</v>
      </c>
      <c r="J13">
        <v>-1</v>
      </c>
      <c r="L13" s="8">
        <v>20</v>
      </c>
      <c r="M13" s="9">
        <v>27396</v>
      </c>
      <c r="N13" s="9">
        <f t="shared" si="3"/>
        <v>2627.0136986301372</v>
      </c>
      <c r="O13" s="9">
        <f t="shared" si="10"/>
        <v>30023.013698630137</v>
      </c>
      <c r="P13" s="9">
        <f t="shared" si="4"/>
        <v>4503.4520547945203</v>
      </c>
      <c r="Q13" s="19">
        <f>SUM(O13:P13)+$J$13</f>
        <v>34525.465753424658</v>
      </c>
      <c r="R13" s="9">
        <f t="shared" si="12"/>
        <v>1313.5068493150686</v>
      </c>
      <c r="S13" s="9">
        <f t="shared" si="5"/>
        <v>35838.972602739726</v>
      </c>
    </row>
    <row r="14" spans="1:19" x14ac:dyDescent="0.25">
      <c r="A14" s="10">
        <v>21</v>
      </c>
      <c r="B14" s="11">
        <v>28131</v>
      </c>
      <c r="C14" s="11">
        <f t="shared" si="6"/>
        <v>2697.4931506849316</v>
      </c>
      <c r="D14" s="11">
        <f t="shared" si="7"/>
        <v>30828.493150684932</v>
      </c>
      <c r="E14" s="11">
        <f t="shared" si="1"/>
        <v>4624.2739726027394</v>
      </c>
      <c r="F14" s="20">
        <f t="shared" si="8"/>
        <v>35452.767123287675</v>
      </c>
      <c r="G14" s="11">
        <f t="shared" si="9"/>
        <v>1348.7465753424658</v>
      </c>
      <c r="H14" s="11">
        <f t="shared" si="2"/>
        <v>36801.513698630137</v>
      </c>
      <c r="J14">
        <v>0</v>
      </c>
      <c r="L14" s="10">
        <v>21</v>
      </c>
      <c r="M14" s="11">
        <v>28131</v>
      </c>
      <c r="N14" s="11">
        <f t="shared" si="3"/>
        <v>2697.4931506849316</v>
      </c>
      <c r="O14" s="11">
        <f t="shared" si="10"/>
        <v>30828.493150684932</v>
      </c>
      <c r="P14" s="11">
        <f t="shared" si="4"/>
        <v>4624.2739726027394</v>
      </c>
      <c r="Q14" s="20">
        <f t="shared" si="11"/>
        <v>35452.767123287675</v>
      </c>
      <c r="R14" s="11">
        <f t="shared" si="12"/>
        <v>1348.7465753424658</v>
      </c>
      <c r="S14" s="11">
        <f t="shared" si="5"/>
        <v>36801.513698630137</v>
      </c>
    </row>
    <row r="15" spans="1:19" x14ac:dyDescent="0.25">
      <c r="A15" s="10">
        <v>22</v>
      </c>
      <c r="B15" s="11">
        <v>28929</v>
      </c>
      <c r="C15" s="11">
        <f t="shared" si="6"/>
        <v>2774.0136986301372</v>
      </c>
      <c r="D15" s="11">
        <f t="shared" si="7"/>
        <v>31703.013698630137</v>
      </c>
      <c r="E15" s="11">
        <f t="shared" si="1"/>
        <v>4755.4520547945203</v>
      </c>
      <c r="F15" s="20">
        <f>SUM(D15:E15)+$J$15</f>
        <v>36459.465753424658</v>
      </c>
      <c r="G15" s="11">
        <f t="shared" si="9"/>
        <v>1387.0068493150686</v>
      </c>
      <c r="H15" s="11">
        <f t="shared" si="2"/>
        <v>37846.472602739726</v>
      </c>
      <c r="J15">
        <v>1</v>
      </c>
      <c r="L15" s="10">
        <v>22</v>
      </c>
      <c r="M15" s="11">
        <v>28929</v>
      </c>
      <c r="N15" s="11">
        <f t="shared" si="3"/>
        <v>2774.0136986301372</v>
      </c>
      <c r="O15" s="11">
        <f t="shared" si="10"/>
        <v>31703.013698630137</v>
      </c>
      <c r="P15" s="11">
        <f t="shared" si="4"/>
        <v>4755.4520547945203</v>
      </c>
      <c r="Q15" s="20">
        <f>SUM(O15:P15)+$J$15</f>
        <v>36459.465753424658</v>
      </c>
      <c r="R15" s="11">
        <f t="shared" si="12"/>
        <v>1387.0068493150686</v>
      </c>
      <c r="S15" s="11">
        <f t="shared" si="5"/>
        <v>37846.472602739726</v>
      </c>
    </row>
    <row r="16" spans="1:19" x14ac:dyDescent="0.25">
      <c r="A16" s="10">
        <v>23</v>
      </c>
      <c r="B16" s="11">
        <v>29762</v>
      </c>
      <c r="C16" s="11">
        <f t="shared" si="6"/>
        <v>2853.8904109589043</v>
      </c>
      <c r="D16" s="11">
        <f t="shared" si="7"/>
        <v>32615.890410958906</v>
      </c>
      <c r="E16" s="11">
        <f t="shared" si="1"/>
        <v>4892.3835616438355</v>
      </c>
      <c r="F16" s="20">
        <f t="shared" si="8"/>
        <v>37508.273972602743</v>
      </c>
      <c r="G16" s="11">
        <f t="shared" si="9"/>
        <v>1426.9452054794522</v>
      </c>
      <c r="H16" s="11">
        <f t="shared" si="2"/>
        <v>38935.219178082196</v>
      </c>
      <c r="J16">
        <v>0</v>
      </c>
      <c r="L16" s="10">
        <v>23</v>
      </c>
      <c r="M16" s="11">
        <v>29762</v>
      </c>
      <c r="N16" s="11">
        <f t="shared" si="3"/>
        <v>2853.8904109589043</v>
      </c>
      <c r="O16" s="11">
        <f t="shared" si="10"/>
        <v>32615.890410958906</v>
      </c>
      <c r="P16" s="11">
        <f t="shared" si="4"/>
        <v>4892.3835616438355</v>
      </c>
      <c r="Q16" s="20">
        <f t="shared" si="11"/>
        <v>37508.273972602743</v>
      </c>
      <c r="R16" s="11">
        <f t="shared" si="12"/>
        <v>1426.9452054794522</v>
      </c>
      <c r="S16" s="11">
        <f t="shared" si="5"/>
        <v>38935.219178082196</v>
      </c>
    </row>
    <row r="17" spans="1:19" x14ac:dyDescent="0.25">
      <c r="L17" s="2"/>
      <c r="Q17" s="17"/>
    </row>
    <row r="18" spans="1:19" x14ac:dyDescent="0.25">
      <c r="A18" s="12" t="s">
        <v>11</v>
      </c>
      <c r="B18" t="s">
        <v>14</v>
      </c>
      <c r="F18" s="17" t="s">
        <v>29</v>
      </c>
      <c r="L18" s="12" t="s">
        <v>11</v>
      </c>
      <c r="M18" t="s">
        <v>14</v>
      </c>
      <c r="Q18" s="17" t="s">
        <v>33</v>
      </c>
    </row>
    <row r="19" spans="1:19" x14ac:dyDescent="0.25">
      <c r="A19" s="12" t="s">
        <v>12</v>
      </c>
      <c r="B19" s="6" t="s">
        <v>21</v>
      </c>
      <c r="C19" s="1"/>
      <c r="D19" s="1"/>
      <c r="E19" s="1"/>
      <c r="F19" s="21"/>
      <c r="G19" s="1"/>
      <c r="H19" s="1"/>
      <c r="L19" s="12" t="s">
        <v>12</v>
      </c>
      <c r="M19" s="6" t="s">
        <v>21</v>
      </c>
      <c r="N19" s="1"/>
      <c r="O19" s="1"/>
      <c r="P19" s="1"/>
      <c r="Q19" s="21"/>
      <c r="R19" s="1"/>
      <c r="S19" s="1"/>
    </row>
    <row r="20" spans="1:19" x14ac:dyDescent="0.25">
      <c r="B20" s="1"/>
      <c r="C20" s="1"/>
      <c r="D20" s="1"/>
      <c r="E20" s="1"/>
      <c r="F20" s="21"/>
      <c r="G20" s="1"/>
      <c r="H20" s="1"/>
      <c r="L20" s="2"/>
      <c r="M20" s="1"/>
      <c r="N20" s="1"/>
      <c r="O20" s="1"/>
      <c r="P20" s="1"/>
      <c r="Q20" s="21"/>
      <c r="R20" s="1"/>
      <c r="S20" s="1"/>
    </row>
    <row r="21" spans="1:19" ht="30" x14ac:dyDescent="0.25">
      <c r="A21" s="29" t="s">
        <v>15</v>
      </c>
      <c r="B21" s="30"/>
      <c r="C21" s="30"/>
      <c r="D21" s="30"/>
      <c r="E21" s="30"/>
      <c r="F21" s="31"/>
      <c r="G21" s="24" t="s">
        <v>16</v>
      </c>
      <c r="H21" s="1"/>
      <c r="L21" s="29" t="s">
        <v>15</v>
      </c>
      <c r="M21" s="30"/>
      <c r="N21" s="30"/>
      <c r="O21" s="30"/>
      <c r="P21" s="30"/>
      <c r="Q21" s="31"/>
      <c r="R21" s="24" t="s">
        <v>16</v>
      </c>
      <c r="S21" s="1"/>
    </row>
    <row r="22" spans="1:19" s="4" customFormat="1" ht="60" x14ac:dyDescent="0.25">
      <c r="A22" s="12" t="s">
        <v>5</v>
      </c>
      <c r="B22" s="13" t="s">
        <v>2</v>
      </c>
      <c r="C22" s="13" t="s">
        <v>1</v>
      </c>
      <c r="D22" s="13" t="s">
        <v>7</v>
      </c>
      <c r="E22" s="13" t="s">
        <v>3</v>
      </c>
      <c r="F22" s="18" t="s">
        <v>6</v>
      </c>
      <c r="G22" s="24" t="s">
        <v>24</v>
      </c>
      <c r="H22" s="13" t="s">
        <v>4</v>
      </c>
      <c r="L22" s="12" t="s">
        <v>5</v>
      </c>
      <c r="M22" s="13" t="s">
        <v>2</v>
      </c>
      <c r="N22" s="13" t="s">
        <v>1</v>
      </c>
      <c r="O22" s="13" t="s">
        <v>7</v>
      </c>
      <c r="P22" s="13" t="s">
        <v>3</v>
      </c>
      <c r="Q22" s="18" t="s">
        <v>6</v>
      </c>
      <c r="R22" s="24" t="s">
        <v>24</v>
      </c>
      <c r="S22" s="13" t="s">
        <v>4</v>
      </c>
    </row>
    <row r="23" spans="1:19" x14ac:dyDescent="0.25">
      <c r="A23" s="14"/>
      <c r="B23" s="15" t="s">
        <v>8</v>
      </c>
      <c r="C23" s="16" t="s">
        <v>9</v>
      </c>
      <c r="D23" s="15" t="s">
        <v>10</v>
      </c>
      <c r="E23" s="15" t="s">
        <v>0</v>
      </c>
      <c r="F23" s="22"/>
      <c r="G23" s="26"/>
      <c r="H23" s="15"/>
      <c r="L23" s="14"/>
      <c r="M23" s="15" t="s">
        <v>8</v>
      </c>
      <c r="N23" s="16" t="s">
        <v>9</v>
      </c>
      <c r="O23" s="15" t="s">
        <v>10</v>
      </c>
      <c r="P23" s="15" t="s">
        <v>0</v>
      </c>
      <c r="Q23" s="22"/>
      <c r="R23" s="26"/>
      <c r="S23" s="15"/>
    </row>
    <row r="24" spans="1:19" x14ac:dyDescent="0.25">
      <c r="A24" s="8">
        <v>17</v>
      </c>
      <c r="B24" s="9">
        <v>25285</v>
      </c>
      <c r="C24" s="9">
        <f t="shared" ref="C24:C30" si="13">(B24/36.5)*3.5</f>
        <v>2424.5890410958905</v>
      </c>
      <c r="D24" s="9">
        <f t="shared" ref="D24:D30" si="14">SUM(B24:C24)</f>
        <v>27709.589041095889</v>
      </c>
      <c r="E24" s="9">
        <f t="shared" ref="E24:E30" si="15">D24*15%</f>
        <v>4156.4383561643835</v>
      </c>
      <c r="F24" s="19">
        <f>SUM(D24:E24)</f>
        <v>31866.027397260274</v>
      </c>
      <c r="G24" s="25">
        <f t="shared" ref="G24:G30" si="16">(B24/36.5)*1.75</f>
        <v>1212.2945205479452</v>
      </c>
      <c r="H24" s="9">
        <f t="shared" ref="H24:H30" si="17">SUM(F24:G24)</f>
        <v>33078.321917808222</v>
      </c>
      <c r="J24">
        <v>-1</v>
      </c>
      <c r="L24" s="8">
        <v>17</v>
      </c>
      <c r="M24" s="9">
        <v>25285</v>
      </c>
      <c r="N24" s="9">
        <f t="shared" ref="N24:N30" si="18">(M24/36.5)*3.5</f>
        <v>2424.5890410958905</v>
      </c>
      <c r="O24" s="9">
        <f t="shared" ref="O24:O30" si="19">SUM(M24:N24)</f>
        <v>27709.589041095889</v>
      </c>
      <c r="P24" s="9">
        <f t="shared" ref="P24:P30" si="20">O24*15%</f>
        <v>4156.4383561643835</v>
      </c>
      <c r="Q24" s="19">
        <f>SUM(O24:P24)</f>
        <v>31866.027397260274</v>
      </c>
      <c r="R24" s="25">
        <f t="shared" ref="R24:R30" si="21">(M24/36.5)*1.75</f>
        <v>1212.2945205479452</v>
      </c>
      <c r="S24" s="9">
        <f t="shared" ref="S24:S30" si="22">SUM(Q24:R24)</f>
        <v>33078.321917808222</v>
      </c>
    </row>
    <row r="25" spans="1:19" x14ac:dyDescent="0.25">
      <c r="A25" s="8">
        <v>18</v>
      </c>
      <c r="B25" s="9">
        <v>25948</v>
      </c>
      <c r="C25" s="9">
        <f t="shared" si="13"/>
        <v>2488.1643835616442</v>
      </c>
      <c r="D25" s="9">
        <f t="shared" si="14"/>
        <v>28436.164383561645</v>
      </c>
      <c r="E25" s="9">
        <f t="shared" si="15"/>
        <v>4265.4246575342468</v>
      </c>
      <c r="F25" s="19">
        <f>SUM(D25:E25)+$J$25</f>
        <v>32701.589041095893</v>
      </c>
      <c r="G25" s="9">
        <f t="shared" si="16"/>
        <v>1244.0821917808221</v>
      </c>
      <c r="H25" s="9">
        <f t="shared" si="17"/>
        <v>33945.671232876717</v>
      </c>
      <c r="J25">
        <v>0</v>
      </c>
      <c r="L25" s="8">
        <v>18</v>
      </c>
      <c r="M25" s="9">
        <v>25948</v>
      </c>
      <c r="N25" s="9">
        <f t="shared" si="18"/>
        <v>2488.1643835616442</v>
      </c>
      <c r="O25" s="9">
        <f t="shared" si="19"/>
        <v>28436.164383561645</v>
      </c>
      <c r="P25" s="9">
        <f t="shared" si="20"/>
        <v>4265.4246575342468</v>
      </c>
      <c r="Q25" s="19">
        <f>SUM(O25:P25)+$J$25</f>
        <v>32701.589041095893</v>
      </c>
      <c r="R25" s="9">
        <f t="shared" si="21"/>
        <v>1244.0821917808221</v>
      </c>
      <c r="S25" s="9">
        <f t="shared" si="22"/>
        <v>33945.671232876717</v>
      </c>
    </row>
    <row r="26" spans="1:19" x14ac:dyDescent="0.25">
      <c r="A26" s="8">
        <v>19</v>
      </c>
      <c r="B26" s="9">
        <v>26642</v>
      </c>
      <c r="C26" s="9">
        <f t="shared" si="13"/>
        <v>2554.7123287671229</v>
      </c>
      <c r="D26" s="9">
        <f t="shared" si="14"/>
        <v>29196.712328767124</v>
      </c>
      <c r="E26" s="9">
        <f t="shared" si="15"/>
        <v>4379.5068493150684</v>
      </c>
      <c r="F26" s="19">
        <f>SUM(D26:E26)+$J$26</f>
        <v>33577.219178082189</v>
      </c>
      <c r="G26" s="9">
        <f t="shared" si="16"/>
        <v>1277.3561643835615</v>
      </c>
      <c r="H26" s="9">
        <f t="shared" si="17"/>
        <v>34854.575342465752</v>
      </c>
      <c r="J26">
        <v>1</v>
      </c>
      <c r="L26" s="8">
        <v>19</v>
      </c>
      <c r="M26" s="9">
        <v>26642</v>
      </c>
      <c r="N26" s="9">
        <f t="shared" si="18"/>
        <v>2554.7123287671229</v>
      </c>
      <c r="O26" s="9">
        <f t="shared" si="19"/>
        <v>29196.712328767124</v>
      </c>
      <c r="P26" s="9">
        <f t="shared" si="20"/>
        <v>4379.5068493150684</v>
      </c>
      <c r="Q26" s="19">
        <f>SUM(O26:P26)+$J$26</f>
        <v>33577.219178082189</v>
      </c>
      <c r="R26" s="9">
        <f t="shared" si="21"/>
        <v>1277.3561643835615</v>
      </c>
      <c r="S26" s="9">
        <f t="shared" si="22"/>
        <v>34854.575342465752</v>
      </c>
    </row>
    <row r="27" spans="1:19" x14ac:dyDescent="0.25">
      <c r="A27" s="8">
        <v>20</v>
      </c>
      <c r="B27" s="9">
        <v>27396</v>
      </c>
      <c r="C27" s="9">
        <f t="shared" si="13"/>
        <v>2627.0136986301372</v>
      </c>
      <c r="D27" s="9">
        <f t="shared" si="14"/>
        <v>30023.013698630137</v>
      </c>
      <c r="E27" s="9">
        <f t="shared" si="15"/>
        <v>4503.4520547945203</v>
      </c>
      <c r="F27" s="19">
        <f>SUM(D27:E27)+$J$27</f>
        <v>34525.465753424658</v>
      </c>
      <c r="G27" s="9">
        <f t="shared" si="16"/>
        <v>1313.5068493150686</v>
      </c>
      <c r="H27" s="9">
        <f t="shared" si="17"/>
        <v>35838.972602739726</v>
      </c>
      <c r="J27">
        <v>-1</v>
      </c>
      <c r="L27" s="8">
        <v>20</v>
      </c>
      <c r="M27" s="9">
        <v>27396</v>
      </c>
      <c r="N27" s="9">
        <f t="shared" si="18"/>
        <v>2627.0136986301372</v>
      </c>
      <c r="O27" s="9">
        <f t="shared" si="19"/>
        <v>30023.013698630137</v>
      </c>
      <c r="P27" s="9">
        <f t="shared" si="20"/>
        <v>4503.4520547945203</v>
      </c>
      <c r="Q27" s="19">
        <f>SUM(O27:P27)+$J$27</f>
        <v>34525.465753424658</v>
      </c>
      <c r="R27" s="9">
        <f t="shared" si="21"/>
        <v>1313.5068493150686</v>
      </c>
      <c r="S27" s="9">
        <f t="shared" si="22"/>
        <v>35838.972602739726</v>
      </c>
    </row>
    <row r="28" spans="1:19" x14ac:dyDescent="0.25">
      <c r="A28" s="10">
        <v>21</v>
      </c>
      <c r="B28" s="11">
        <v>28131</v>
      </c>
      <c r="C28" s="11">
        <f t="shared" si="13"/>
        <v>2697.4931506849316</v>
      </c>
      <c r="D28" s="11">
        <f t="shared" si="14"/>
        <v>30828.493150684932</v>
      </c>
      <c r="E28" s="11">
        <f t="shared" si="15"/>
        <v>4624.2739726027394</v>
      </c>
      <c r="F28" s="20">
        <f>SUM(D28:E28)+$J$28</f>
        <v>35452.767123287675</v>
      </c>
      <c r="G28" s="11">
        <f t="shared" si="16"/>
        <v>1348.7465753424658</v>
      </c>
      <c r="H28" s="11">
        <f t="shared" si="17"/>
        <v>36801.513698630137</v>
      </c>
      <c r="J28">
        <v>0</v>
      </c>
      <c r="L28" s="10">
        <v>21</v>
      </c>
      <c r="M28" s="11">
        <v>28131</v>
      </c>
      <c r="N28" s="11">
        <f t="shared" si="18"/>
        <v>2697.4931506849316</v>
      </c>
      <c r="O28" s="11">
        <f t="shared" si="19"/>
        <v>30828.493150684932</v>
      </c>
      <c r="P28" s="11">
        <f t="shared" si="20"/>
        <v>4624.2739726027394</v>
      </c>
      <c r="Q28" s="20">
        <f>SUM(O28:P28)+$J$28</f>
        <v>35452.767123287675</v>
      </c>
      <c r="R28" s="11">
        <f t="shared" si="21"/>
        <v>1348.7465753424658</v>
      </c>
      <c r="S28" s="11">
        <f t="shared" si="22"/>
        <v>36801.513698630137</v>
      </c>
    </row>
    <row r="29" spans="1:19" x14ac:dyDescent="0.25">
      <c r="A29" s="10">
        <v>22</v>
      </c>
      <c r="B29" s="11">
        <v>28929</v>
      </c>
      <c r="C29" s="11">
        <f t="shared" si="13"/>
        <v>2774.0136986301372</v>
      </c>
      <c r="D29" s="11">
        <f t="shared" si="14"/>
        <v>31703.013698630137</v>
      </c>
      <c r="E29" s="11">
        <f t="shared" si="15"/>
        <v>4755.4520547945203</v>
      </c>
      <c r="F29" s="20">
        <f>SUM(D29:E29)+$J$29</f>
        <v>36459.465753424658</v>
      </c>
      <c r="G29" s="11">
        <f t="shared" si="16"/>
        <v>1387.0068493150686</v>
      </c>
      <c r="H29" s="11">
        <f t="shared" si="17"/>
        <v>37846.472602739726</v>
      </c>
      <c r="J29">
        <v>1</v>
      </c>
      <c r="L29" s="10">
        <v>22</v>
      </c>
      <c r="M29" s="11">
        <v>28929</v>
      </c>
      <c r="N29" s="11">
        <f t="shared" si="18"/>
        <v>2774.0136986301372</v>
      </c>
      <c r="O29" s="11">
        <f t="shared" si="19"/>
        <v>31703.013698630137</v>
      </c>
      <c r="P29" s="11">
        <f t="shared" si="20"/>
        <v>4755.4520547945203</v>
      </c>
      <c r="Q29" s="20">
        <f>SUM(O29:P29)+$J$29</f>
        <v>36459.465753424658</v>
      </c>
      <c r="R29" s="11">
        <f t="shared" si="21"/>
        <v>1387.0068493150686</v>
      </c>
      <c r="S29" s="11">
        <f t="shared" si="22"/>
        <v>37846.472602739726</v>
      </c>
    </row>
    <row r="30" spans="1:19" x14ac:dyDescent="0.25">
      <c r="A30" s="10">
        <v>23</v>
      </c>
      <c r="B30" s="11">
        <v>29762</v>
      </c>
      <c r="C30" s="11">
        <f t="shared" si="13"/>
        <v>2853.8904109589043</v>
      </c>
      <c r="D30" s="11">
        <f t="shared" si="14"/>
        <v>32615.890410958906</v>
      </c>
      <c r="E30" s="11">
        <f t="shared" si="15"/>
        <v>4892.3835616438355</v>
      </c>
      <c r="F30" s="20">
        <f>SUM(D30:E30)+$J$30</f>
        <v>37508.273972602743</v>
      </c>
      <c r="G30" s="11">
        <f t="shared" si="16"/>
        <v>1426.9452054794522</v>
      </c>
      <c r="H30" s="11">
        <f t="shared" si="17"/>
        <v>38935.219178082196</v>
      </c>
      <c r="J30">
        <v>0</v>
      </c>
      <c r="L30" s="10">
        <v>23</v>
      </c>
      <c r="M30" s="11">
        <v>29762</v>
      </c>
      <c r="N30" s="11">
        <f t="shared" si="18"/>
        <v>2853.8904109589043</v>
      </c>
      <c r="O30" s="11">
        <f t="shared" si="19"/>
        <v>32615.890410958906</v>
      </c>
      <c r="P30" s="11">
        <f t="shared" si="20"/>
        <v>4892.3835616438355</v>
      </c>
      <c r="Q30" s="20">
        <f>SUM(O30:P30)+$J$30</f>
        <v>37508.273972602743</v>
      </c>
      <c r="R30" s="11">
        <f t="shared" si="21"/>
        <v>1426.9452054794522</v>
      </c>
      <c r="S30" s="11">
        <f t="shared" si="22"/>
        <v>38935.219178082196</v>
      </c>
    </row>
    <row r="31" spans="1:19" x14ac:dyDescent="0.25">
      <c r="L31" s="2"/>
      <c r="Q31" s="17"/>
    </row>
    <row r="32" spans="1:19" x14ac:dyDescent="0.25">
      <c r="A32" s="12" t="s">
        <v>11</v>
      </c>
      <c r="B32" t="s">
        <v>13</v>
      </c>
      <c r="F32" s="17" t="s">
        <v>26</v>
      </c>
      <c r="L32" s="12" t="s">
        <v>11</v>
      </c>
      <c r="M32" t="s">
        <v>13</v>
      </c>
      <c r="Q32" s="17" t="s">
        <v>34</v>
      </c>
    </row>
    <row r="33" spans="1:19" x14ac:dyDescent="0.25">
      <c r="A33" s="12" t="s">
        <v>12</v>
      </c>
      <c r="B33" s="6" t="s">
        <v>22</v>
      </c>
      <c r="C33" s="1"/>
      <c r="D33" s="1"/>
      <c r="E33" s="1"/>
      <c r="F33" s="21"/>
      <c r="G33" s="1"/>
      <c r="H33" s="1"/>
      <c r="L33" s="12" t="s">
        <v>12</v>
      </c>
      <c r="M33" s="6" t="s">
        <v>22</v>
      </c>
      <c r="N33" s="1"/>
      <c r="O33" s="1"/>
      <c r="P33" s="1"/>
      <c r="Q33" s="21"/>
      <c r="R33" s="1"/>
      <c r="S33" s="1"/>
    </row>
    <row r="34" spans="1:19" x14ac:dyDescent="0.25">
      <c r="B34" s="1"/>
      <c r="C34" s="1"/>
      <c r="D34" s="1"/>
      <c r="E34" s="1"/>
      <c r="F34" s="21"/>
      <c r="G34" s="1"/>
      <c r="H34" s="1"/>
      <c r="L34" s="2"/>
      <c r="M34" s="1"/>
      <c r="N34" s="1"/>
      <c r="O34" s="1"/>
      <c r="P34" s="1"/>
      <c r="Q34" s="21"/>
      <c r="R34" s="1"/>
      <c r="S34" s="1"/>
    </row>
    <row r="35" spans="1:19" ht="30" x14ac:dyDescent="0.25">
      <c r="A35" s="29" t="s">
        <v>15</v>
      </c>
      <c r="B35" s="30"/>
      <c r="C35" s="30"/>
      <c r="D35" s="30"/>
      <c r="E35" s="30"/>
      <c r="F35" s="31"/>
      <c r="G35" s="24" t="s">
        <v>16</v>
      </c>
      <c r="H35" s="1"/>
      <c r="L35" s="29" t="s">
        <v>15</v>
      </c>
      <c r="M35" s="30"/>
      <c r="N35" s="30"/>
      <c r="O35" s="30"/>
      <c r="P35" s="30"/>
      <c r="Q35" s="31"/>
      <c r="R35" s="24" t="s">
        <v>16</v>
      </c>
      <c r="S35" s="1"/>
    </row>
    <row r="36" spans="1:19" s="4" customFormat="1" ht="60" x14ac:dyDescent="0.25">
      <c r="A36" s="12" t="s">
        <v>5</v>
      </c>
      <c r="B36" s="13" t="s">
        <v>2</v>
      </c>
      <c r="C36" s="13" t="s">
        <v>1</v>
      </c>
      <c r="D36" s="13" t="s">
        <v>7</v>
      </c>
      <c r="E36" s="13" t="s">
        <v>3</v>
      </c>
      <c r="F36" s="18" t="s">
        <v>6</v>
      </c>
      <c r="G36" s="24" t="s">
        <v>25</v>
      </c>
      <c r="H36" s="13" t="s">
        <v>4</v>
      </c>
      <c r="L36" s="12" t="s">
        <v>5</v>
      </c>
      <c r="M36" s="13" t="s">
        <v>2</v>
      </c>
      <c r="N36" s="13" t="s">
        <v>1</v>
      </c>
      <c r="O36" s="13" t="s">
        <v>7</v>
      </c>
      <c r="P36" s="13" t="s">
        <v>3</v>
      </c>
      <c r="Q36" s="18" t="s">
        <v>6</v>
      </c>
      <c r="R36" s="24" t="s">
        <v>25</v>
      </c>
      <c r="S36" s="13" t="s">
        <v>4</v>
      </c>
    </row>
    <row r="37" spans="1:19" s="2" customFormat="1" x14ac:dyDescent="0.25">
      <c r="A37" s="14"/>
      <c r="B37" s="15" t="s">
        <v>8</v>
      </c>
      <c r="C37" s="16" t="s">
        <v>9</v>
      </c>
      <c r="D37" s="15" t="s">
        <v>10</v>
      </c>
      <c r="E37" s="15" t="s">
        <v>0</v>
      </c>
      <c r="F37" s="22"/>
      <c r="G37" s="26"/>
      <c r="H37" s="15"/>
      <c r="L37" s="14"/>
      <c r="M37" s="15" t="s">
        <v>8</v>
      </c>
      <c r="N37" s="16" t="s">
        <v>9</v>
      </c>
      <c r="O37" s="15" t="s">
        <v>10</v>
      </c>
      <c r="P37" s="15" t="s">
        <v>0</v>
      </c>
      <c r="Q37" s="22"/>
      <c r="R37" s="26"/>
      <c r="S37" s="15"/>
    </row>
    <row r="38" spans="1:19" x14ac:dyDescent="0.25">
      <c r="A38" s="8">
        <v>22</v>
      </c>
      <c r="B38" s="9">
        <v>28929</v>
      </c>
      <c r="C38" s="9">
        <f t="shared" ref="C38:C43" si="23">(B38/36.5)*3.5</f>
        <v>2774.0136986301372</v>
      </c>
      <c r="D38" s="9">
        <f t="shared" ref="D38:D43" si="24">SUM(B38:C38)</f>
        <v>31703.013698630137</v>
      </c>
      <c r="E38" s="9">
        <f t="shared" ref="E38:E43" si="25">D38*15%</f>
        <v>4755.4520547945203</v>
      </c>
      <c r="F38" s="19">
        <f>SUM(D38:E38)+$J$38</f>
        <v>36459.465753424658</v>
      </c>
      <c r="G38" s="25">
        <f t="shared" ref="G38:G46" si="26">(B38/36.5)*1.75</f>
        <v>1387.0068493150686</v>
      </c>
      <c r="H38" s="9">
        <f t="shared" ref="H38:H46" si="27">SUM(F38:G38)</f>
        <v>37846.472602739726</v>
      </c>
      <c r="J38">
        <v>1</v>
      </c>
      <c r="L38" s="8">
        <v>22</v>
      </c>
      <c r="M38" s="9">
        <v>28929</v>
      </c>
      <c r="N38" s="9">
        <f t="shared" ref="N38:N43" si="28">(M38/36.5)*3.5</f>
        <v>2774.0136986301372</v>
      </c>
      <c r="O38" s="9">
        <f t="shared" ref="O38:O43" si="29">SUM(M38:N38)</f>
        <v>31703.013698630137</v>
      </c>
      <c r="P38" s="9">
        <f t="shared" ref="P38:P43" si="30">O38*15%</f>
        <v>4755.4520547945203</v>
      </c>
      <c r="Q38" s="19">
        <f>SUM(O38:P38)+$J$38</f>
        <v>36459.465753424658</v>
      </c>
      <c r="R38" s="25">
        <f t="shared" ref="R38:R46" si="31">(M38/36.5)*1.75</f>
        <v>1387.0068493150686</v>
      </c>
      <c r="S38" s="9">
        <f t="shared" ref="S38:S46" si="32">SUM(Q38:R38)</f>
        <v>37846.472602739726</v>
      </c>
    </row>
    <row r="39" spans="1:19" x14ac:dyDescent="0.25">
      <c r="A39" s="8">
        <v>23</v>
      </c>
      <c r="B39" s="9">
        <v>29762</v>
      </c>
      <c r="C39" s="9">
        <f t="shared" si="23"/>
        <v>2853.8904109589043</v>
      </c>
      <c r="D39" s="9">
        <f t="shared" si="24"/>
        <v>32615.890410958906</v>
      </c>
      <c r="E39" s="9">
        <f t="shared" si="25"/>
        <v>4892.3835616438355</v>
      </c>
      <c r="F39" s="19">
        <f>SUM(D39:E39)+$J$39</f>
        <v>37508.273972602743</v>
      </c>
      <c r="G39" s="9">
        <f t="shared" si="26"/>
        <v>1426.9452054794522</v>
      </c>
      <c r="H39" s="9">
        <f t="shared" si="27"/>
        <v>38935.219178082196</v>
      </c>
      <c r="J39">
        <v>0</v>
      </c>
      <c r="L39" s="8">
        <v>23</v>
      </c>
      <c r="M39" s="9">
        <v>29762</v>
      </c>
      <c r="N39" s="9">
        <f t="shared" si="28"/>
        <v>2853.8904109589043</v>
      </c>
      <c r="O39" s="9">
        <f t="shared" si="29"/>
        <v>32615.890410958906</v>
      </c>
      <c r="P39" s="9">
        <f t="shared" si="30"/>
        <v>4892.3835616438355</v>
      </c>
      <c r="Q39" s="19">
        <f>SUM(O39:P39)+$J$39</f>
        <v>37508.273972602743</v>
      </c>
      <c r="R39" s="9">
        <f t="shared" si="31"/>
        <v>1426.9452054794522</v>
      </c>
      <c r="S39" s="9">
        <f t="shared" si="32"/>
        <v>38935.219178082196</v>
      </c>
    </row>
    <row r="40" spans="1:19" x14ac:dyDescent="0.25">
      <c r="A40" s="8">
        <v>24</v>
      </c>
      <c r="B40" s="9">
        <v>30619</v>
      </c>
      <c r="C40" s="9">
        <f t="shared" si="23"/>
        <v>2936.0684931506848</v>
      </c>
      <c r="D40" s="9">
        <f t="shared" si="24"/>
        <v>33555.068493150684</v>
      </c>
      <c r="E40" s="9">
        <f t="shared" si="25"/>
        <v>5033.2602739726026</v>
      </c>
      <c r="F40" s="19">
        <f>SUM(D40:E40)+$J$40</f>
        <v>38588.328767123283</v>
      </c>
      <c r="G40" s="9">
        <f t="shared" si="26"/>
        <v>1468.0342465753424</v>
      </c>
      <c r="H40" s="9">
        <f t="shared" si="27"/>
        <v>40056.363013698625</v>
      </c>
      <c r="J40">
        <v>0</v>
      </c>
      <c r="L40" s="8">
        <v>24</v>
      </c>
      <c r="M40" s="9">
        <v>30619</v>
      </c>
      <c r="N40" s="9">
        <f t="shared" si="28"/>
        <v>2936.0684931506848</v>
      </c>
      <c r="O40" s="9">
        <f t="shared" si="29"/>
        <v>33555.068493150684</v>
      </c>
      <c r="P40" s="9">
        <f t="shared" si="30"/>
        <v>5033.2602739726026</v>
      </c>
      <c r="Q40" s="19">
        <f>SUM(O40:P40)+$J$40</f>
        <v>38588.328767123283</v>
      </c>
      <c r="R40" s="9">
        <f t="shared" si="31"/>
        <v>1468.0342465753424</v>
      </c>
      <c r="S40" s="9">
        <f t="shared" si="32"/>
        <v>40056.363013698625</v>
      </c>
    </row>
    <row r="41" spans="1:19" x14ac:dyDescent="0.25">
      <c r="A41" s="8">
        <v>25</v>
      </c>
      <c r="B41" s="9">
        <v>31502</v>
      </c>
      <c r="C41" s="9">
        <f t="shared" si="23"/>
        <v>3020.7397260273974</v>
      </c>
      <c r="D41" s="9">
        <f t="shared" si="24"/>
        <v>34522.739726027401</v>
      </c>
      <c r="E41" s="9">
        <f t="shared" si="25"/>
        <v>5178.41095890411</v>
      </c>
      <c r="F41" s="19">
        <f>SUM(D41:E41)+$J$41</f>
        <v>39705.150684931512</v>
      </c>
      <c r="G41" s="9">
        <f t="shared" si="26"/>
        <v>1510.3698630136987</v>
      </c>
      <c r="H41" s="9">
        <f t="shared" si="27"/>
        <v>41215.520547945212</v>
      </c>
      <c r="J41">
        <v>4</v>
      </c>
      <c r="L41" s="8">
        <v>25</v>
      </c>
      <c r="M41" s="9">
        <v>31502</v>
      </c>
      <c r="N41" s="9">
        <f t="shared" si="28"/>
        <v>3020.7397260273974</v>
      </c>
      <c r="O41" s="9">
        <f t="shared" si="29"/>
        <v>34522.739726027401</v>
      </c>
      <c r="P41" s="9">
        <f t="shared" si="30"/>
        <v>5178.41095890411</v>
      </c>
      <c r="Q41" s="19">
        <f>SUM(O41:P41)+$J$41</f>
        <v>39705.150684931512</v>
      </c>
      <c r="R41" s="9">
        <f t="shared" si="31"/>
        <v>1510.3698630136987</v>
      </c>
      <c r="S41" s="9">
        <f t="shared" si="32"/>
        <v>41215.520547945212</v>
      </c>
    </row>
    <row r="42" spans="1:19" x14ac:dyDescent="0.25">
      <c r="A42" s="8">
        <v>26</v>
      </c>
      <c r="B42" s="9">
        <v>32411</v>
      </c>
      <c r="C42" s="9">
        <f t="shared" si="23"/>
        <v>3107.9041095890407</v>
      </c>
      <c r="D42" s="9">
        <f t="shared" si="24"/>
        <v>35518.904109589042</v>
      </c>
      <c r="E42" s="9">
        <f t="shared" si="25"/>
        <v>5327.8356164383558</v>
      </c>
      <c r="F42" s="19">
        <f>SUM(D42:E42)+$J$42</f>
        <v>40847.739726027401</v>
      </c>
      <c r="G42" s="9">
        <f t="shared" si="26"/>
        <v>1553.9520547945203</v>
      </c>
      <c r="H42" s="9">
        <f t="shared" si="27"/>
        <v>42401.691780821922</v>
      </c>
      <c r="J42">
        <v>1</v>
      </c>
      <c r="L42" s="8">
        <v>26</v>
      </c>
      <c r="M42" s="9">
        <v>32411</v>
      </c>
      <c r="N42" s="9">
        <f t="shared" si="28"/>
        <v>3107.9041095890407</v>
      </c>
      <c r="O42" s="9">
        <f t="shared" si="29"/>
        <v>35518.904109589042</v>
      </c>
      <c r="P42" s="9">
        <f t="shared" si="30"/>
        <v>5327.8356164383558</v>
      </c>
      <c r="Q42" s="19">
        <f>SUM(O42:P42)+$J$42</f>
        <v>40847.739726027401</v>
      </c>
      <c r="R42" s="9">
        <f t="shared" si="31"/>
        <v>1553.9520547945203</v>
      </c>
      <c r="S42" s="9">
        <f t="shared" si="32"/>
        <v>42401.691780821922</v>
      </c>
    </row>
    <row r="43" spans="1:19" x14ac:dyDescent="0.25">
      <c r="A43" s="8">
        <v>28</v>
      </c>
      <c r="B43" s="9">
        <v>34314</v>
      </c>
      <c r="C43" s="9">
        <f t="shared" si="23"/>
        <v>3290.3835616438355</v>
      </c>
      <c r="D43" s="9">
        <f t="shared" si="24"/>
        <v>37604.383561643837</v>
      </c>
      <c r="E43" s="9">
        <f t="shared" si="25"/>
        <v>5640.6575342465758</v>
      </c>
      <c r="F43" s="19">
        <f>SUM(D43:E43)+$J$43</f>
        <v>43245.04109589041</v>
      </c>
      <c r="G43" s="9">
        <f t="shared" si="26"/>
        <v>1645.1917808219177</v>
      </c>
      <c r="H43" s="9">
        <f t="shared" si="27"/>
        <v>44890.232876712325</v>
      </c>
      <c r="J43">
        <v>0</v>
      </c>
      <c r="L43" s="8">
        <v>28</v>
      </c>
      <c r="M43" s="9">
        <v>34314</v>
      </c>
      <c r="N43" s="9">
        <f t="shared" si="28"/>
        <v>3290.3835616438355</v>
      </c>
      <c r="O43" s="9">
        <f t="shared" si="29"/>
        <v>37604.383561643837</v>
      </c>
      <c r="P43" s="9">
        <f t="shared" si="30"/>
        <v>5640.6575342465758</v>
      </c>
      <c r="Q43" s="19">
        <f>SUM(O43:P43)+$J$43</f>
        <v>43245.04109589041</v>
      </c>
      <c r="R43" s="9">
        <f t="shared" si="31"/>
        <v>1645.1917808219177</v>
      </c>
      <c r="S43" s="9">
        <f t="shared" si="32"/>
        <v>44890.232876712325</v>
      </c>
    </row>
    <row r="44" spans="1:19" s="3" customFormat="1" x14ac:dyDescent="0.25">
      <c r="A44" s="10">
        <v>29</v>
      </c>
      <c r="B44" s="11">
        <v>35308</v>
      </c>
      <c r="C44" s="11">
        <f>(B44/36.5)*3.5</f>
        <v>3385.6986301369861</v>
      </c>
      <c r="D44" s="11">
        <f>SUM(B44:C44)</f>
        <v>38693.698630136983</v>
      </c>
      <c r="E44" s="11">
        <f>D44*15%</f>
        <v>5804.0547945205471</v>
      </c>
      <c r="F44" s="20">
        <f>SUM(D44:E44)+$J$44</f>
        <v>44497.753424657531</v>
      </c>
      <c r="G44" s="11">
        <f t="shared" si="26"/>
        <v>1692.8493150684931</v>
      </c>
      <c r="H44" s="11">
        <f t="shared" si="27"/>
        <v>46190.602739726026</v>
      </c>
      <c r="J44" s="3">
        <v>0</v>
      </c>
      <c r="L44" s="10">
        <v>29</v>
      </c>
      <c r="M44" s="11">
        <v>35308</v>
      </c>
      <c r="N44" s="11">
        <f>(M44/36.5)*3.5</f>
        <v>3385.6986301369861</v>
      </c>
      <c r="O44" s="11">
        <f>SUM(M44:N44)</f>
        <v>38693.698630136983</v>
      </c>
      <c r="P44" s="11">
        <f>O44*15%</f>
        <v>5804.0547945205471</v>
      </c>
      <c r="Q44" s="20">
        <f>SUM(O44:P44)+$J$44</f>
        <v>44497.753424657531</v>
      </c>
      <c r="R44" s="11">
        <f t="shared" si="31"/>
        <v>1692.8493150684931</v>
      </c>
      <c r="S44" s="11">
        <f t="shared" si="32"/>
        <v>46190.602739726026</v>
      </c>
    </row>
    <row r="45" spans="1:19" s="3" customFormat="1" x14ac:dyDescent="0.25">
      <c r="A45" s="10">
        <v>30</v>
      </c>
      <c r="B45" s="11">
        <v>36333</v>
      </c>
      <c r="C45" s="11">
        <f>(B45/36.5)*3.5</f>
        <v>3483.9863013698628</v>
      </c>
      <c r="D45" s="11">
        <f>SUM(B45:C45)</f>
        <v>39816.986301369863</v>
      </c>
      <c r="E45" s="11">
        <f>D45*15%</f>
        <v>5972.5479452054797</v>
      </c>
      <c r="F45" s="20">
        <f>SUM(D45:E45)+$J$45</f>
        <v>45791.534246575342</v>
      </c>
      <c r="G45" s="11">
        <f t="shared" si="26"/>
        <v>1741.9931506849314</v>
      </c>
      <c r="H45" s="11">
        <f t="shared" si="27"/>
        <v>47533.527397260274</v>
      </c>
      <c r="J45" s="3">
        <v>2</v>
      </c>
      <c r="L45" s="10">
        <v>30</v>
      </c>
      <c r="M45" s="11">
        <v>36333</v>
      </c>
      <c r="N45" s="11">
        <f>(M45/36.5)*3.5</f>
        <v>3483.9863013698628</v>
      </c>
      <c r="O45" s="11">
        <f>SUM(M45:N45)</f>
        <v>39816.986301369863</v>
      </c>
      <c r="P45" s="11">
        <f>O45*15%</f>
        <v>5972.5479452054797</v>
      </c>
      <c r="Q45" s="20">
        <f>SUM(O45:P45)+$J$45</f>
        <v>45791.534246575342</v>
      </c>
      <c r="R45" s="11">
        <f t="shared" si="31"/>
        <v>1741.9931506849314</v>
      </c>
      <c r="S45" s="11">
        <f t="shared" si="32"/>
        <v>47533.527397260274</v>
      </c>
    </row>
    <row r="46" spans="1:19" s="3" customFormat="1" x14ac:dyDescent="0.25">
      <c r="A46" s="10">
        <v>31</v>
      </c>
      <c r="B46" s="11">
        <v>37386</v>
      </c>
      <c r="C46" s="11">
        <f>(B46/36.5)*3.5</f>
        <v>3584.9589041095896</v>
      </c>
      <c r="D46" s="11">
        <f>SUM(B46:C46)</f>
        <v>40970.95890410959</v>
      </c>
      <c r="E46" s="11">
        <f>D46*15%</f>
        <v>6145.6438356164381</v>
      </c>
      <c r="F46" s="20">
        <f>SUM(D46:E46)+$J$46</f>
        <v>47117.602739726026</v>
      </c>
      <c r="G46" s="11">
        <f t="shared" si="26"/>
        <v>1792.4794520547948</v>
      </c>
      <c r="H46" s="11">
        <f t="shared" si="27"/>
        <v>48910.082191780821</v>
      </c>
      <c r="J46" s="3">
        <v>1</v>
      </c>
      <c r="L46" s="10">
        <v>31</v>
      </c>
      <c r="M46" s="11">
        <v>37386</v>
      </c>
      <c r="N46" s="11">
        <f>(M46/36.5)*3.5</f>
        <v>3584.9589041095896</v>
      </c>
      <c r="O46" s="11">
        <f>SUM(M46:N46)</f>
        <v>40970.95890410959</v>
      </c>
      <c r="P46" s="11">
        <f>O46*15%</f>
        <v>6145.6438356164381</v>
      </c>
      <c r="Q46" s="20">
        <f>SUM(O46:P46)+$J$46</f>
        <v>47117.602739726026</v>
      </c>
      <c r="R46" s="11">
        <f t="shared" si="31"/>
        <v>1792.4794520547948</v>
      </c>
      <c r="S46" s="11">
        <f t="shared" si="32"/>
        <v>48910.082191780821</v>
      </c>
    </row>
    <row r="47" spans="1:19" x14ac:dyDescent="0.25">
      <c r="L47" s="2"/>
      <c r="Q47" s="17"/>
    </row>
    <row r="48" spans="1:19" x14ac:dyDescent="0.25">
      <c r="A48" s="12" t="s">
        <v>11</v>
      </c>
      <c r="B48" s="5" t="s">
        <v>20</v>
      </c>
      <c r="F48" s="17" t="s">
        <v>27</v>
      </c>
      <c r="L48" s="12" t="s">
        <v>11</v>
      </c>
      <c r="M48" s="5" t="s">
        <v>20</v>
      </c>
      <c r="Q48" s="17" t="s">
        <v>35</v>
      </c>
    </row>
    <row r="49" spans="1:19" x14ac:dyDescent="0.25">
      <c r="A49" s="12" t="s">
        <v>12</v>
      </c>
      <c r="B49" s="6" t="s">
        <v>23</v>
      </c>
      <c r="C49" s="1"/>
      <c r="D49" s="1"/>
      <c r="E49" s="1"/>
      <c r="F49" s="21"/>
      <c r="G49" s="1"/>
      <c r="H49" s="1"/>
      <c r="L49" s="12" t="s">
        <v>12</v>
      </c>
      <c r="M49" s="6" t="s">
        <v>23</v>
      </c>
      <c r="N49" s="1"/>
      <c r="O49" s="1"/>
      <c r="P49" s="1"/>
      <c r="Q49" s="21"/>
      <c r="R49" s="1"/>
      <c r="S49" s="1"/>
    </row>
    <row r="50" spans="1:19" x14ac:dyDescent="0.25">
      <c r="B50" s="1"/>
      <c r="C50" s="1"/>
      <c r="D50" s="1"/>
      <c r="E50" s="1"/>
      <c r="F50" s="21"/>
      <c r="G50" s="1"/>
      <c r="H50" s="1"/>
      <c r="L50" s="2"/>
      <c r="M50" s="1"/>
      <c r="N50" s="1"/>
      <c r="O50" s="1"/>
      <c r="P50" s="1"/>
      <c r="Q50" s="21"/>
      <c r="R50" s="1"/>
      <c r="S50" s="1"/>
    </row>
    <row r="51" spans="1:19" ht="30" x14ac:dyDescent="0.25">
      <c r="A51" s="29" t="s">
        <v>15</v>
      </c>
      <c r="B51" s="30"/>
      <c r="C51" s="30"/>
      <c r="D51" s="30"/>
      <c r="E51" s="30"/>
      <c r="F51" s="31"/>
      <c r="G51" s="24" t="s">
        <v>16</v>
      </c>
      <c r="H51" s="1"/>
      <c r="L51" s="29" t="s">
        <v>15</v>
      </c>
      <c r="M51" s="30"/>
      <c r="N51" s="30"/>
      <c r="O51" s="30"/>
      <c r="P51" s="30"/>
      <c r="Q51" s="31"/>
      <c r="R51" s="24" t="s">
        <v>16</v>
      </c>
      <c r="S51" s="1"/>
    </row>
    <row r="52" spans="1:19" s="4" customFormat="1" ht="60" x14ac:dyDescent="0.25">
      <c r="A52" s="12" t="s">
        <v>5</v>
      </c>
      <c r="B52" s="13" t="s">
        <v>2</v>
      </c>
      <c r="C52" s="13" t="s">
        <v>1</v>
      </c>
      <c r="D52" s="13" t="s">
        <v>7</v>
      </c>
      <c r="E52" s="13" t="s">
        <v>3</v>
      </c>
      <c r="F52" s="18" t="s">
        <v>6</v>
      </c>
      <c r="G52" s="24" t="s">
        <v>24</v>
      </c>
      <c r="H52" s="13" t="s">
        <v>4</v>
      </c>
      <c r="L52" s="12" t="s">
        <v>5</v>
      </c>
      <c r="M52" s="13" t="s">
        <v>2</v>
      </c>
      <c r="N52" s="13" t="s">
        <v>1</v>
      </c>
      <c r="O52" s="13" t="s">
        <v>7</v>
      </c>
      <c r="P52" s="13" t="s">
        <v>3</v>
      </c>
      <c r="Q52" s="18" t="s">
        <v>6</v>
      </c>
      <c r="R52" s="24" t="s">
        <v>24</v>
      </c>
      <c r="S52" s="13" t="s">
        <v>4</v>
      </c>
    </row>
    <row r="53" spans="1:19" x14ac:dyDescent="0.25">
      <c r="A53" s="14"/>
      <c r="B53" s="15" t="s">
        <v>8</v>
      </c>
      <c r="C53" s="16" t="s">
        <v>9</v>
      </c>
      <c r="D53" s="15" t="s">
        <v>10</v>
      </c>
      <c r="E53" s="15" t="s">
        <v>0</v>
      </c>
      <c r="F53" s="22"/>
      <c r="G53" s="23"/>
      <c r="H53" s="15"/>
      <c r="L53" s="14"/>
      <c r="M53" s="15" t="s">
        <v>8</v>
      </c>
      <c r="N53" s="16" t="s">
        <v>9</v>
      </c>
      <c r="O53" s="15" t="s">
        <v>10</v>
      </c>
      <c r="P53" s="15" t="s">
        <v>0</v>
      </c>
      <c r="Q53" s="22"/>
      <c r="R53" s="23"/>
      <c r="S53" s="15"/>
    </row>
    <row r="54" spans="1:19" x14ac:dyDescent="0.25">
      <c r="A54" s="8">
        <v>30</v>
      </c>
      <c r="B54" s="9">
        <v>36333</v>
      </c>
      <c r="C54" s="9">
        <f>(B54/36.5)*3.5</f>
        <v>3483.9863013698628</v>
      </c>
      <c r="D54" s="9">
        <f>SUM(B54:C54)</f>
        <v>39816.986301369863</v>
      </c>
      <c r="E54" s="9">
        <f>D54*15%</f>
        <v>5972.5479452054797</v>
      </c>
      <c r="F54" s="19">
        <f>SUM(D54:E54)+$J$54</f>
        <v>45791.534246575342</v>
      </c>
      <c r="G54" s="9">
        <f t="shared" ref="G54:G62" si="33">(B54/36.5)*1.75</f>
        <v>1741.9931506849314</v>
      </c>
      <c r="H54" s="9">
        <f t="shared" ref="H54:H62" si="34">SUM(F54:G54)</f>
        <v>47533.527397260274</v>
      </c>
      <c r="J54">
        <v>2</v>
      </c>
      <c r="L54" s="8">
        <v>30</v>
      </c>
      <c r="M54" s="9">
        <v>36333</v>
      </c>
      <c r="N54" s="9">
        <f>(M54/36.5)*3.5</f>
        <v>3483.9863013698628</v>
      </c>
      <c r="O54" s="9">
        <f>SUM(M54:N54)</f>
        <v>39816.986301369863</v>
      </c>
      <c r="P54" s="9">
        <f>O54*15%</f>
        <v>5972.5479452054797</v>
      </c>
      <c r="Q54" s="19">
        <f>SUM(O54:P54)+$J$54</f>
        <v>45791.534246575342</v>
      </c>
      <c r="R54" s="9">
        <f t="shared" ref="R54:R62" si="35">(M54/36.5)*1.75</f>
        <v>1741.9931506849314</v>
      </c>
      <c r="S54" s="9">
        <f t="shared" ref="S54:S62" si="36">SUM(Q54:R54)</f>
        <v>47533.527397260274</v>
      </c>
    </row>
    <row r="55" spans="1:19" x14ac:dyDescent="0.25">
      <c r="A55" s="8">
        <v>31</v>
      </c>
      <c r="B55" s="9">
        <v>37386</v>
      </c>
      <c r="C55" s="9">
        <f t="shared" ref="C55:C62" si="37">(B55/36.5)*3.5</f>
        <v>3584.9589041095896</v>
      </c>
      <c r="D55" s="9">
        <f t="shared" ref="D55:D62" si="38">SUM(B55:C55)</f>
        <v>40970.95890410959</v>
      </c>
      <c r="E55" s="9">
        <f t="shared" ref="E55:E62" si="39">D55*15%</f>
        <v>6145.6438356164381</v>
      </c>
      <c r="F55" s="19">
        <f>SUM(D55:E55)+$J$55</f>
        <v>47117.602739726026</v>
      </c>
      <c r="G55" s="9">
        <f t="shared" si="33"/>
        <v>1792.4794520547948</v>
      </c>
      <c r="H55" s="9">
        <f t="shared" si="34"/>
        <v>48910.082191780821</v>
      </c>
      <c r="J55">
        <v>1</v>
      </c>
      <c r="L55" s="8">
        <v>31</v>
      </c>
      <c r="M55" s="9">
        <v>37386</v>
      </c>
      <c r="N55" s="9">
        <f t="shared" ref="N55:N62" si="40">(M55/36.5)*3.5</f>
        <v>3584.9589041095896</v>
      </c>
      <c r="O55" s="9">
        <f t="shared" ref="O55:O62" si="41">SUM(M55:N55)</f>
        <v>40970.95890410959</v>
      </c>
      <c r="P55" s="9">
        <f t="shared" ref="P55:P62" si="42">O55*15%</f>
        <v>6145.6438356164381</v>
      </c>
      <c r="Q55" s="19">
        <f>SUM(O55:P55)+$J$55</f>
        <v>47117.602739726026</v>
      </c>
      <c r="R55" s="9">
        <f t="shared" si="35"/>
        <v>1792.4794520547948</v>
      </c>
      <c r="S55" s="9">
        <f t="shared" si="36"/>
        <v>48910.082191780821</v>
      </c>
    </row>
    <row r="56" spans="1:19" x14ac:dyDescent="0.25">
      <c r="A56" s="8">
        <v>32</v>
      </c>
      <c r="B56" s="9">
        <v>38474</v>
      </c>
      <c r="C56" s="9">
        <f t="shared" si="37"/>
        <v>3689.2876712328766</v>
      </c>
      <c r="D56" s="9">
        <f t="shared" si="38"/>
        <v>42163.28767123288</v>
      </c>
      <c r="E56" s="9">
        <f t="shared" si="39"/>
        <v>6324.4931506849316</v>
      </c>
      <c r="F56" s="19">
        <f>SUM(D56:E56)+$J$56</f>
        <v>48487.780821917811</v>
      </c>
      <c r="G56" s="9">
        <f t="shared" si="33"/>
        <v>1844.6438356164383</v>
      </c>
      <c r="H56" s="9">
        <f t="shared" si="34"/>
        <v>50332.424657534248</v>
      </c>
      <c r="J56">
        <v>0</v>
      </c>
      <c r="L56" s="8">
        <v>32</v>
      </c>
      <c r="M56" s="9">
        <v>38474</v>
      </c>
      <c r="N56" s="9">
        <f t="shared" si="40"/>
        <v>3689.2876712328766</v>
      </c>
      <c r="O56" s="9">
        <f t="shared" si="41"/>
        <v>42163.28767123288</v>
      </c>
      <c r="P56" s="9">
        <f t="shared" si="42"/>
        <v>6324.4931506849316</v>
      </c>
      <c r="Q56" s="19">
        <f>SUM(O56:P56)+$J$56</f>
        <v>48487.780821917811</v>
      </c>
      <c r="R56" s="9">
        <f t="shared" si="35"/>
        <v>1844.6438356164383</v>
      </c>
      <c r="S56" s="9">
        <f t="shared" si="36"/>
        <v>50332.424657534248</v>
      </c>
    </row>
    <row r="57" spans="1:19" x14ac:dyDescent="0.25">
      <c r="A57" s="8">
        <v>33</v>
      </c>
      <c r="B57" s="9">
        <v>39592</v>
      </c>
      <c r="C57" s="9">
        <f t="shared" si="37"/>
        <v>3796.4931506849316</v>
      </c>
      <c r="D57" s="9">
        <f t="shared" si="38"/>
        <v>43388.493150684932</v>
      </c>
      <c r="E57" s="9">
        <f t="shared" si="39"/>
        <v>6508.2739726027394</v>
      </c>
      <c r="F57" s="19">
        <f>SUM(D57:E57)+$J$57</f>
        <v>49896.767123287675</v>
      </c>
      <c r="G57" s="9">
        <f t="shared" si="33"/>
        <v>1898.2465753424658</v>
      </c>
      <c r="H57" s="9">
        <f t="shared" si="34"/>
        <v>51795.013698630137</v>
      </c>
      <c r="J57">
        <v>0</v>
      </c>
      <c r="L57" s="8">
        <v>33</v>
      </c>
      <c r="M57" s="9">
        <v>39592</v>
      </c>
      <c r="N57" s="9">
        <f t="shared" si="40"/>
        <v>3796.4931506849316</v>
      </c>
      <c r="O57" s="9">
        <f t="shared" si="41"/>
        <v>43388.493150684932</v>
      </c>
      <c r="P57" s="9">
        <f t="shared" si="42"/>
        <v>6508.2739726027394</v>
      </c>
      <c r="Q57" s="19">
        <f>SUM(O57:P57)+$J$57</f>
        <v>49896.767123287675</v>
      </c>
      <c r="R57" s="9">
        <f t="shared" si="35"/>
        <v>1898.2465753424658</v>
      </c>
      <c r="S57" s="9">
        <f t="shared" si="36"/>
        <v>51795.013698630137</v>
      </c>
    </row>
    <row r="58" spans="1:19" x14ac:dyDescent="0.25">
      <c r="A58" s="8">
        <v>34</v>
      </c>
      <c r="B58" s="9">
        <v>40745</v>
      </c>
      <c r="C58" s="9">
        <f t="shared" si="37"/>
        <v>3907.0547945205476</v>
      </c>
      <c r="D58" s="9">
        <f t="shared" si="38"/>
        <v>44652.054794520547</v>
      </c>
      <c r="E58" s="9">
        <f t="shared" si="39"/>
        <v>6697.8082191780823</v>
      </c>
      <c r="F58" s="19">
        <f>SUM(D58:E58)+$J$58</f>
        <v>51349.863013698632</v>
      </c>
      <c r="G58" s="9">
        <f t="shared" si="33"/>
        <v>1953.5273972602738</v>
      </c>
      <c r="H58" s="9">
        <f t="shared" si="34"/>
        <v>53303.390410958906</v>
      </c>
      <c r="J58">
        <v>0</v>
      </c>
      <c r="L58" s="8">
        <v>34</v>
      </c>
      <c r="M58" s="9">
        <v>40745</v>
      </c>
      <c r="N58" s="9">
        <f t="shared" si="40"/>
        <v>3907.0547945205476</v>
      </c>
      <c r="O58" s="9">
        <f t="shared" si="41"/>
        <v>44652.054794520547</v>
      </c>
      <c r="P58" s="9">
        <f t="shared" si="42"/>
        <v>6697.8082191780823</v>
      </c>
      <c r="Q58" s="19">
        <f>SUM(O58:P58)+$J$58</f>
        <v>51349.863013698632</v>
      </c>
      <c r="R58" s="9">
        <f t="shared" si="35"/>
        <v>1953.5273972602738</v>
      </c>
      <c r="S58" s="9">
        <f t="shared" si="36"/>
        <v>53303.390410958906</v>
      </c>
    </row>
    <row r="59" spans="1:19" x14ac:dyDescent="0.25">
      <c r="A59" s="8">
        <v>36</v>
      </c>
      <c r="B59" s="9">
        <v>43155</v>
      </c>
      <c r="C59" s="9">
        <f t="shared" si="37"/>
        <v>4138.1506849315065</v>
      </c>
      <c r="D59" s="9">
        <f t="shared" si="38"/>
        <v>47293.150684931505</v>
      </c>
      <c r="E59" s="9">
        <f t="shared" si="39"/>
        <v>7093.9726027397255</v>
      </c>
      <c r="F59" s="19">
        <f>SUM(D59:E59)+$J$59</f>
        <v>54387.123287671231</v>
      </c>
      <c r="G59" s="9">
        <f t="shared" si="33"/>
        <v>2069.0753424657532</v>
      </c>
      <c r="H59" s="9">
        <f t="shared" si="34"/>
        <v>56456.198630136983</v>
      </c>
      <c r="J59">
        <v>0</v>
      </c>
      <c r="L59" s="8">
        <v>36</v>
      </c>
      <c r="M59" s="9">
        <v>43155</v>
      </c>
      <c r="N59" s="9">
        <f t="shared" si="40"/>
        <v>4138.1506849315065</v>
      </c>
      <c r="O59" s="9">
        <f t="shared" si="41"/>
        <v>47293.150684931505</v>
      </c>
      <c r="P59" s="9">
        <f t="shared" si="42"/>
        <v>7093.9726027397255</v>
      </c>
      <c r="Q59" s="19">
        <f>SUM(O59:P59)+$J$59</f>
        <v>54387.123287671231</v>
      </c>
      <c r="R59" s="9">
        <f t="shared" si="35"/>
        <v>2069.0753424657532</v>
      </c>
      <c r="S59" s="9">
        <f t="shared" si="36"/>
        <v>56456.198630136983</v>
      </c>
    </row>
    <row r="60" spans="1:19" x14ac:dyDescent="0.25">
      <c r="A60" s="10">
        <v>37</v>
      </c>
      <c r="B60" s="11">
        <v>44414</v>
      </c>
      <c r="C60" s="11">
        <f t="shared" si="37"/>
        <v>4258.8767123287671</v>
      </c>
      <c r="D60" s="11">
        <f t="shared" si="38"/>
        <v>48672.876712328769</v>
      </c>
      <c r="E60" s="11">
        <f t="shared" si="39"/>
        <v>7300.9315068493152</v>
      </c>
      <c r="F60" s="20">
        <f>SUM(D60:E60)+$J$60</f>
        <v>55974.808219178085</v>
      </c>
      <c r="G60" s="11">
        <f t="shared" si="33"/>
        <v>2129.4383561643835</v>
      </c>
      <c r="H60" s="11">
        <f t="shared" si="34"/>
        <v>58104.246575342469</v>
      </c>
      <c r="J60">
        <v>1</v>
      </c>
      <c r="L60" s="10">
        <v>37</v>
      </c>
      <c r="M60" s="11">
        <v>44414</v>
      </c>
      <c r="N60" s="11">
        <f t="shared" si="40"/>
        <v>4258.8767123287671</v>
      </c>
      <c r="O60" s="11">
        <f t="shared" si="41"/>
        <v>48672.876712328769</v>
      </c>
      <c r="P60" s="11">
        <f t="shared" si="42"/>
        <v>7300.9315068493152</v>
      </c>
      <c r="Q60" s="20">
        <f>SUM(O60:P60)+$J$60</f>
        <v>55974.808219178085</v>
      </c>
      <c r="R60" s="11">
        <f t="shared" si="35"/>
        <v>2129.4383561643835</v>
      </c>
      <c r="S60" s="11">
        <f t="shared" si="36"/>
        <v>58104.246575342469</v>
      </c>
    </row>
    <row r="61" spans="1:19" x14ac:dyDescent="0.25">
      <c r="A61" s="10">
        <v>38</v>
      </c>
      <c r="B61" s="11">
        <v>45737</v>
      </c>
      <c r="C61" s="11">
        <f t="shared" si="37"/>
        <v>4385.7397260273974</v>
      </c>
      <c r="D61" s="11">
        <f t="shared" si="38"/>
        <v>50122.739726027401</v>
      </c>
      <c r="E61" s="11">
        <f t="shared" si="39"/>
        <v>7518.41095890411</v>
      </c>
      <c r="F61" s="20">
        <f>SUM(D61:E61)+$J$61</f>
        <v>57641.150684931512</v>
      </c>
      <c r="G61" s="11">
        <f t="shared" si="33"/>
        <v>2192.8698630136987</v>
      </c>
      <c r="H61" s="11">
        <f t="shared" si="34"/>
        <v>59834.020547945212</v>
      </c>
      <c r="J61">
        <v>0</v>
      </c>
      <c r="L61" s="10">
        <v>38</v>
      </c>
      <c r="M61" s="11">
        <v>45737</v>
      </c>
      <c r="N61" s="11">
        <f t="shared" si="40"/>
        <v>4385.7397260273974</v>
      </c>
      <c r="O61" s="11">
        <f t="shared" si="41"/>
        <v>50122.739726027401</v>
      </c>
      <c r="P61" s="11">
        <f t="shared" si="42"/>
        <v>7518.41095890411</v>
      </c>
      <c r="Q61" s="20">
        <f>SUM(O61:P61)+$J$61</f>
        <v>57641.150684931512</v>
      </c>
      <c r="R61" s="11">
        <f t="shared" si="35"/>
        <v>2192.8698630136987</v>
      </c>
      <c r="S61" s="11">
        <f t="shared" si="36"/>
        <v>59834.020547945212</v>
      </c>
    </row>
    <row r="62" spans="1:19" x14ac:dyDescent="0.25">
      <c r="A62" s="10">
        <v>39</v>
      </c>
      <c r="B62" s="11">
        <v>47047</v>
      </c>
      <c r="C62" s="11">
        <f t="shared" si="37"/>
        <v>4511.356164383561</v>
      </c>
      <c r="D62" s="11">
        <f t="shared" si="38"/>
        <v>51558.356164383564</v>
      </c>
      <c r="E62" s="11">
        <f t="shared" si="39"/>
        <v>7733.7534246575342</v>
      </c>
      <c r="F62" s="20">
        <f>SUM(D62:E62)+$J$62</f>
        <v>59293.109589041094</v>
      </c>
      <c r="G62" s="11">
        <f t="shared" si="33"/>
        <v>2255.6780821917805</v>
      </c>
      <c r="H62" s="11">
        <f t="shared" si="34"/>
        <v>61548.787671232873</v>
      </c>
      <c r="J62">
        <v>1</v>
      </c>
      <c r="L62" s="10">
        <v>39</v>
      </c>
      <c r="M62" s="11">
        <v>47047</v>
      </c>
      <c r="N62" s="11">
        <f t="shared" si="40"/>
        <v>4511.356164383561</v>
      </c>
      <c r="O62" s="11">
        <f t="shared" si="41"/>
        <v>51558.356164383564</v>
      </c>
      <c r="P62" s="11">
        <f t="shared" si="42"/>
        <v>7733.7534246575342</v>
      </c>
      <c r="Q62" s="20">
        <f>SUM(O62:P62)+$J$62</f>
        <v>59293.109589041094</v>
      </c>
      <c r="R62" s="11">
        <f t="shared" si="35"/>
        <v>2255.6780821917805</v>
      </c>
      <c r="S62" s="11">
        <f t="shared" si="36"/>
        <v>61548.787671232873</v>
      </c>
    </row>
  </sheetData>
  <mergeCells count="8">
    <mergeCell ref="A7:F7"/>
    <mergeCell ref="A35:F35"/>
    <mergeCell ref="A51:F51"/>
    <mergeCell ref="A21:F21"/>
    <mergeCell ref="L7:Q7"/>
    <mergeCell ref="L21:Q21"/>
    <mergeCell ref="L35:Q35"/>
    <mergeCell ref="L51:Q5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Security Pay Scales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Chris</dc:creator>
  <cp:lastModifiedBy>Farooq, Azhar</cp:lastModifiedBy>
  <cp:lastPrinted>2020-03-12T11:23:50Z</cp:lastPrinted>
  <dcterms:created xsi:type="dcterms:W3CDTF">2017-08-16T08:39:30Z</dcterms:created>
  <dcterms:modified xsi:type="dcterms:W3CDTF">2023-02-24T15:33:44Z</dcterms:modified>
</cp:coreProperties>
</file>